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qaco2905\Downloads\"/>
    </mc:Choice>
  </mc:AlternateContent>
  <xr:revisionPtr revIDLastSave="0" documentId="8_{795EDFBE-DC4F-478E-AC58-2975FF47E819}" xr6:coauthVersionLast="36" xr6:coauthVersionMax="36" xr10:uidLastSave="{00000000-0000-0000-0000-000000000000}"/>
  <bookViews>
    <workbookView xWindow="0" yWindow="0" windowWidth="28800" windowHeight="14715" activeTab="1" xr2:uid="{3C103D6F-C1CB-4080-95D7-B8D6057903F0}"/>
  </bookViews>
  <sheets>
    <sheet name="Example" sheetId="1" r:id="rId1"/>
    <sheet name="Fill in English" sheetId="2" r:id="rId2"/>
  </sheets>
  <definedNames>
    <definedName name="_xlnm.Print_Area" localSheetId="1">'Fill in English'!$A$1:$H$55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2" l="1"/>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9" i="2"/>
  <c r="F40" i="2" l="1"/>
  <c r="F42" i="2" s="1"/>
  <c r="G45" i="2"/>
  <c r="J3" i="2"/>
  <c r="J2" i="2"/>
  <c r="A38" i="2" s="1"/>
  <c r="G45" i="1"/>
  <c r="F41" i="1"/>
  <c r="F39" i="1"/>
  <c r="F38" i="1"/>
  <c r="F37" i="1"/>
  <c r="F36" i="1"/>
  <c r="A36" i="1"/>
  <c r="F35" i="1"/>
  <c r="F34" i="1"/>
  <c r="F33" i="1"/>
  <c r="F32" i="1"/>
  <c r="F31" i="1"/>
  <c r="F30" i="1"/>
  <c r="F29" i="1"/>
  <c r="F28" i="1"/>
  <c r="F27" i="1"/>
  <c r="F26" i="1"/>
  <c r="F25" i="1"/>
  <c r="F24" i="1"/>
  <c r="F23" i="1"/>
  <c r="F22" i="1"/>
  <c r="F21" i="1"/>
  <c r="F20" i="1"/>
  <c r="F19" i="1"/>
  <c r="F18" i="1"/>
  <c r="F17" i="1"/>
  <c r="F16" i="1"/>
  <c r="F15" i="1"/>
  <c r="F14" i="1"/>
  <c r="F13" i="1"/>
  <c r="F12" i="1"/>
  <c r="F11" i="1"/>
  <c r="F10" i="1"/>
  <c r="F9" i="1"/>
  <c r="F40" i="1" s="1"/>
  <c r="A9" i="1"/>
  <c r="J3" i="1"/>
  <c r="J2" i="1"/>
  <c r="A37" i="1" s="1"/>
  <c r="F43" i="2" l="1"/>
  <c r="A15" i="2"/>
  <c r="A23" i="2"/>
  <c r="A31" i="2"/>
  <c r="A39" i="2"/>
  <c r="A9" i="2"/>
  <c r="A17" i="2"/>
  <c r="A25" i="2"/>
  <c r="A33" i="2"/>
  <c r="A10" i="2"/>
  <c r="A18" i="2"/>
  <c r="A26" i="2"/>
  <c r="A34" i="2"/>
  <c r="A16" i="2"/>
  <c r="A24" i="2"/>
  <c r="A32" i="2"/>
  <c r="A11" i="2"/>
  <c r="A19" i="2"/>
  <c r="A27" i="2"/>
  <c r="A35" i="2"/>
  <c r="A12" i="2"/>
  <c r="A20" i="2"/>
  <c r="A28" i="2"/>
  <c r="A36" i="2"/>
  <c r="A13" i="2"/>
  <c r="A21" i="2"/>
  <c r="A29" i="2"/>
  <c r="A37" i="2"/>
  <c r="A14" i="2"/>
  <c r="A22" i="2"/>
  <c r="A30" i="2"/>
  <c r="F42" i="1"/>
  <c r="F43" i="1"/>
  <c r="A10" i="1"/>
  <c r="A14" i="1"/>
  <c r="A18" i="1"/>
  <c r="A22" i="1"/>
  <c r="A26" i="1"/>
  <c r="A30" i="1"/>
  <c r="A34" i="1"/>
  <c r="A38" i="1"/>
  <c r="A11" i="1"/>
  <c r="A15" i="1"/>
  <c r="A23" i="1"/>
  <c r="A27" i="1"/>
  <c r="A31" i="1"/>
  <c r="A39" i="1"/>
  <c r="A19" i="1"/>
  <c r="A35" i="1"/>
  <c r="A12" i="1"/>
  <c r="A16" i="1"/>
  <c r="A20" i="1"/>
  <c r="A24" i="1"/>
  <c r="A28" i="1"/>
  <c r="A32" i="1"/>
  <c r="A13" i="1"/>
  <c r="A17" i="1"/>
  <c r="A21" i="1"/>
  <c r="A25" i="1"/>
  <c r="A29" i="1"/>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Kathleen Thiele</author>
  </authors>
  <commentList>
    <comment ref="A1" authorId="0" shapeId="0" xr:uid="{DBEF93A9-DF2D-43EB-84CA-F1CD051086B2}">
      <text>
        <r>
          <rPr>
            <b/>
            <sz val="9"/>
            <color indexed="81"/>
            <rFont val="Arial"/>
            <family val="2"/>
          </rPr>
          <t xml:space="preserve">Header sheet:
</t>
        </r>
        <r>
          <rPr>
            <sz val="9"/>
            <color indexed="81"/>
            <rFont val="Arial"/>
            <family val="2"/>
          </rPr>
          <t>The correct and complete completion of the header sheet is essential.
If necessary, you find  the reference number and the field of activity on the BUW-website.</t>
        </r>
      </text>
    </comment>
    <comment ref="F8" authorId="0" shapeId="0" xr:uid="{32D9E25A-275D-4BB1-8B9D-A1C5B7D5EB5C}">
      <text>
        <r>
          <rPr>
            <b/>
            <sz val="9"/>
            <color indexed="81"/>
            <rFont val="Arial"/>
            <family val="2"/>
          </rPr>
          <t xml:space="preserve">Carryover from previous month:
</t>
        </r>
        <r>
          <rPr>
            <sz val="9"/>
            <color indexed="81"/>
            <rFont val="Arial"/>
            <family val="2"/>
          </rPr>
          <t>Please enter independently with sign "-" in case of negative number.
Calculated automatically in the previous month (see below).</t>
        </r>
      </text>
    </comment>
    <comment ref="C18" authorId="0" shapeId="0" xr:uid="{1362BAD2-A927-4A85-9C73-B15828FAB3C3}">
      <text>
        <r>
          <rPr>
            <b/>
            <sz val="9"/>
            <color indexed="81"/>
            <rFont val="Arial"/>
            <family val="2"/>
          </rPr>
          <t xml:space="preserve">Start/ End:
</t>
        </r>
        <r>
          <rPr>
            <sz val="9"/>
            <color indexed="81"/>
            <rFont val="Arial"/>
            <family val="2"/>
          </rPr>
          <t>Start and end of your working time.
Input in the format 00:00</t>
        </r>
      </text>
    </comment>
    <comment ref="E27" authorId="0" shapeId="0" xr:uid="{A2C351C8-89BF-44C6-92CD-C3646E2C797C}">
      <text>
        <r>
          <rPr>
            <b/>
            <sz val="9"/>
            <color indexed="81"/>
            <rFont val="Arial"/>
            <family val="2"/>
          </rPr>
          <t xml:space="preserve">Breaks:
</t>
        </r>
        <r>
          <rPr>
            <sz val="9"/>
            <color indexed="81"/>
            <rFont val="Arial"/>
            <family val="2"/>
          </rPr>
          <t>From 6 hours of uninterrupted work, you are entitled to a 30-minute break. For break times from &gt;8h, please refer to the Working Hours Act.
Entry in the format 00:00</t>
        </r>
      </text>
    </comment>
    <comment ref="G32" authorId="0" shapeId="0" xr:uid="{E53A5612-52F2-4BC6-B680-EBAEFAF00B35}">
      <text>
        <r>
          <rPr>
            <b/>
            <sz val="9"/>
            <color indexed="81"/>
            <rFont val="Arial"/>
            <family val="2"/>
          </rPr>
          <t xml:space="preserve">Absences:
</t>
        </r>
        <r>
          <rPr>
            <sz val="9"/>
            <color indexed="81"/>
            <rFont val="Arial"/>
            <family val="2"/>
          </rPr>
          <t xml:space="preserve">In the case of holiday and illness, there is an entitlement to continued payment of wages.
A matching remark </t>
        </r>
        <r>
          <rPr>
            <b/>
            <sz val="9"/>
            <color indexed="81"/>
            <rFont val="Arial"/>
            <family val="2"/>
          </rPr>
          <t>AND</t>
        </r>
        <r>
          <rPr>
            <sz val="9"/>
            <color indexed="81"/>
            <rFont val="Arial"/>
            <family val="2"/>
          </rPr>
          <t xml:space="preserve"> a matching entry is required for time credit.</t>
        </r>
        <r>
          <rPr>
            <b/>
            <sz val="9"/>
            <color indexed="81"/>
            <rFont val="Arial"/>
            <family val="2"/>
          </rPr>
          <t xml:space="preserve">
</t>
        </r>
        <r>
          <rPr>
            <sz val="9"/>
            <color indexed="81"/>
            <rFont val="Arial"/>
            <family val="2"/>
          </rPr>
          <t xml:space="preserve">Your entitlement to </t>
        </r>
        <r>
          <rPr>
            <b/>
            <sz val="9"/>
            <color indexed="81"/>
            <rFont val="Arial"/>
            <family val="2"/>
          </rPr>
          <t>holiday</t>
        </r>
        <r>
          <rPr>
            <sz val="9"/>
            <color indexed="81"/>
            <rFont val="Arial"/>
            <family val="2"/>
          </rPr>
          <t xml:space="preserve"> during your contract period can be found on the website at. 
https://www.uni-weimar.de/de/universitaet/struktur/dezernate/dezernat-personal/assistentinnen/downloads.</t>
        </r>
        <r>
          <rPr>
            <b/>
            <sz val="9"/>
            <color indexed="81"/>
            <rFont val="Arial"/>
            <family val="2"/>
          </rPr>
          <t xml:space="preserve">
</t>
        </r>
        <r>
          <rPr>
            <sz val="9"/>
            <color indexed="81"/>
            <rFont val="Arial"/>
            <family val="2"/>
          </rPr>
          <t xml:space="preserve">If you are </t>
        </r>
        <r>
          <rPr>
            <b/>
            <sz val="9"/>
            <color indexed="81"/>
            <rFont val="Arial"/>
            <family val="2"/>
          </rPr>
          <t>unable to work</t>
        </r>
        <r>
          <rPr>
            <sz val="9"/>
            <color indexed="81"/>
            <rFont val="Arial"/>
            <family val="2"/>
          </rPr>
          <t>, please use the electronic sick note at:
https://www.uni-weimar.de/de/universitaet/struktur/dezernate/dezernat-personal/arbeitsunfaehigkeit/</t>
        </r>
        <r>
          <rPr>
            <b/>
            <sz val="9"/>
            <color indexed="81"/>
            <rFont val="Arial"/>
            <family val="2"/>
          </rPr>
          <t xml:space="preserve">
In both cases, your department must be informed in advance.</t>
        </r>
      </text>
    </comment>
    <comment ref="G48" authorId="0" shapeId="0" xr:uid="{C5DC4496-0FAE-49B1-8257-4F2A8E7F231B}">
      <text>
        <r>
          <rPr>
            <b/>
            <sz val="9"/>
            <color indexed="81"/>
            <rFont val="Segoe UI"/>
            <family val="2"/>
          </rPr>
          <t xml:space="preserve">Signatures:
</t>
        </r>
        <r>
          <rPr>
            <sz val="9"/>
            <color indexed="81"/>
            <rFont val="Segoe UI"/>
            <family val="2"/>
          </rPr>
          <t>The signatures of the student and the supervisor are required.
The time sheet is kept monthly by the students, submitted to their department for signature and sent by the department to DP/Assistants.</t>
        </r>
      </text>
    </comment>
  </commentList>
</comments>
</file>

<file path=xl/sharedStrings.xml><?xml version="1.0" encoding="utf-8"?>
<sst xmlns="http://schemas.openxmlformats.org/spreadsheetml/2006/main" count="78" uniqueCount="48">
  <si>
    <t>Time sheet</t>
  </si>
  <si>
    <t>Name, First name:</t>
  </si>
  <si>
    <t>Thiele, Kathleen</t>
  </si>
  <si>
    <t>Month/ Year:</t>
  </si>
  <si>
    <t>Reference number:</t>
  </si>
  <si>
    <t>53……</t>
  </si>
  <si>
    <t>Field of activity:</t>
  </si>
  <si>
    <t>144.</t>
  </si>
  <si>
    <t>Monthly working hours:</t>
  </si>
  <si>
    <t>Weekly working hours:</t>
  </si>
  <si>
    <t>Contract period:</t>
  </si>
  <si>
    <t>01.07.2023 - …</t>
  </si>
  <si>
    <t>Supervisor:</t>
  </si>
  <si>
    <t>M.Rochlitzer</t>
  </si>
  <si>
    <t>Faculty/ Professorship:</t>
  </si>
  <si>
    <t>Personnel Department / Assistants</t>
  </si>
  <si>
    <t>Date</t>
  </si>
  <si>
    <t>Start</t>
  </si>
  <si>
    <t>End</t>
  </si>
  <si>
    <t>Breaks*</t>
  </si>
  <si>
    <t>Working Hours</t>
  </si>
  <si>
    <t>Absence**</t>
  </si>
  <si>
    <t>Comment</t>
  </si>
  <si>
    <t>Carryover from previous month:</t>
  </si>
  <si>
    <t>K</t>
  </si>
  <si>
    <t>Total hours worked:</t>
  </si>
  <si>
    <t>Target hours / month:</t>
  </si>
  <si>
    <t>Current time account:</t>
  </si>
  <si>
    <t>Carryover to the following month:</t>
  </si>
  <si>
    <t>* Breaks</t>
  </si>
  <si>
    <t>from 6h working time 30min in 00:30 format</t>
  </si>
  <si>
    <t>Signature of student</t>
  </si>
  <si>
    <t>** Absence</t>
  </si>
  <si>
    <t>U</t>
  </si>
  <si>
    <t xml:space="preserve"> = holiday</t>
  </si>
  <si>
    <t xml:space="preserve"> = Illness</t>
  </si>
  <si>
    <t>S</t>
  </si>
  <si>
    <t xml:space="preserve"> = Other</t>
  </si>
  <si>
    <t>Signature of superior</t>
  </si>
  <si>
    <t>valid from: 01.10.2023</t>
  </si>
  <si>
    <t>Name, First Name:</t>
  </si>
  <si>
    <t>53________</t>
  </si>
  <si>
    <t>144_</t>
  </si>
  <si>
    <t>weekly working hours:</t>
  </si>
  <si>
    <t>Working hours</t>
  </si>
  <si>
    <t>Carried over to the following month:</t>
  </si>
  <si>
    <t xml:space="preserve"> = Vacation</t>
  </si>
  <si>
    <t xml:space="preserve"> = Sickness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</si>
</sst>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 yyyy"/>
    <numFmt numFmtId="165" formatCode="0.00_ ;[Red]\-0.00\ "/>
    <numFmt numFmtId="166" formatCode="ddd/dd/mm/"/>
    <numFmt numFmtId="167" formatCode="h:mm"/>
    <numFmt numFmtId="168" formatCode="[h]:mm"/>
    <numFmt numFmtId="169" formatCode="ddd/dd/mm/[$-409]"/>
  </numFmts>
  <fonts count="12" x14ac:knownFonts="1">
    <font>
      <sz val="11"/>
      <color theme="1"/>
      <name val="Arial"/>
      <family val="2"/>
    </font>
    <font>
      <b/>
      <sz val="18"/>
      <name val="Arial"/>
      <family val="2"/>
    </font>
    <font>
      <b/>
      <sz val="10"/>
      <name val="Arial"/>
      <family val="2"/>
    </font>
    <font>
      <sz val="10"/>
      <name val="Arial"/>
      <family val="2"/>
    </font>
    <font>
      <sz val="10"/>
      <color theme="0"/>
      <name val="Arial"/>
      <family val="2"/>
    </font>
    <font>
      <sz val="9"/>
      <name val="Arial"/>
      <family val="2"/>
    </font>
    <font>
      <sz val="8"/>
      <name val="Arial"/>
      <family val="2"/>
    </font>
    <font>
      <sz val="12"/>
      <name val="Arial"/>
      <family val="2"/>
    </font>
    <font>
      <b/>
      <sz val="9"/>
      <color indexed="81"/>
      <name val="Arial"/>
      <family val="2"/>
    </font>
    <font>
      <sz val="9"/>
      <color indexed="81"/>
      <name val="Arial"/>
      <family val="2"/>
    </font>
    <font>
      <b/>
      <sz val="9"/>
      <color indexed="81"/>
      <name val="Segoe UI"/>
      <family val="2"/>
    </font>
    <font>
      <sz val="9"/>
      <color indexed="81"/>
      <name val="Segoe UI"/>
      <family val="2"/>
    </font>
  </fonts>
  <fills count="4">
    <fill>
      <patternFill patternType="none"/>
    </fill>
    <fill>
      <patternFill patternType="gray125"/>
    </fill>
    <fill>
      <patternFill patternType="solid">
        <fgColor rgb="FFD9D9D9"/>
        <bgColor rgb="FF000000"/>
      </patternFill>
    </fill>
    <fill>
      <patternFill patternType="solid">
        <fgColor rgb="FFBFBFBF"/>
        <bgColor rgb="FF000000"/>
      </patternFill>
    </fill>
  </fills>
  <borders count="39">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auto="1"/>
      </top>
      <bottom style="medium">
        <color auto="1"/>
      </bottom>
      <diagonal/>
    </border>
    <border>
      <left/>
      <right style="medium">
        <color auto="1"/>
      </right>
      <top/>
      <bottom/>
      <diagonal/>
    </border>
    <border>
      <left style="medium">
        <color auto="1"/>
      </left>
      <right style="thin">
        <color indexed="64"/>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indexed="64"/>
      </bottom>
      <diagonal/>
    </border>
    <border>
      <left/>
      <right style="thin">
        <color auto="1"/>
      </right>
      <top/>
      <bottom/>
      <diagonal/>
    </border>
    <border>
      <left style="medium">
        <color auto="1"/>
      </left>
      <right style="thin">
        <color indexed="64"/>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thin">
        <color auto="1"/>
      </top>
      <bottom style="dotted">
        <color auto="1"/>
      </bottom>
      <diagonal/>
    </border>
    <border>
      <left/>
      <right style="medium">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indexed="64"/>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116">
    <xf numFmtId="0" fontId="0" fillId="0" borderId="0" xfId="0"/>
    <xf numFmtId="2" fontId="3" fillId="2" borderId="21" xfId="0" applyNumberFormat="1" applyFont="1" applyFill="1" applyBorder="1" applyAlignment="1" applyProtection="1">
      <alignment horizontal="center" vertical="center"/>
      <protection hidden="1"/>
    </xf>
    <xf numFmtId="2" fontId="3" fillId="2" borderId="25" xfId="0" applyNumberFormat="1" applyFont="1" applyFill="1" applyBorder="1" applyAlignment="1" applyProtection="1">
      <alignment horizontal="center" vertical="center"/>
      <protection hidden="1"/>
    </xf>
    <xf numFmtId="2" fontId="3" fillId="2" borderId="29" xfId="0" applyNumberFormat="1" applyFont="1" applyFill="1" applyBorder="1" applyAlignment="1" applyProtection="1">
      <alignment horizontal="center" vertical="center"/>
      <protection hidden="1"/>
    </xf>
    <xf numFmtId="2" fontId="3" fillId="2" borderId="33" xfId="0" applyNumberFormat="1" applyFont="1" applyFill="1" applyBorder="1" applyAlignment="1" applyProtection="1">
      <alignment vertical="center"/>
      <protection hidden="1"/>
    </xf>
    <xf numFmtId="2" fontId="2" fillId="2" borderId="34" xfId="0" applyNumberFormat="1" applyFont="1" applyFill="1" applyBorder="1" applyAlignment="1" applyProtection="1">
      <alignment vertical="center"/>
      <protection hidden="1"/>
    </xf>
    <xf numFmtId="168" fontId="5" fillId="0" borderId="14" xfId="0" applyNumberFormat="1" applyFont="1" applyFill="1" applyBorder="1" applyAlignment="1" applyProtection="1">
      <alignment vertical="center"/>
      <protection hidden="1"/>
    </xf>
    <xf numFmtId="165" fontId="2" fillId="2" borderId="34" xfId="0" applyNumberFormat="1" applyFont="1" applyFill="1" applyBorder="1" applyAlignment="1" applyProtection="1">
      <alignment vertical="center"/>
      <protection hidden="1"/>
    </xf>
    <xf numFmtId="0" fontId="2" fillId="2" borderId="7" xfId="0" quotePrefix="1" applyFont="1" applyFill="1" applyBorder="1" applyAlignment="1" applyProtection="1">
      <alignment horizontal="left"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9" xfId="0" quotePrefix="1" applyFont="1" applyFill="1" applyBorder="1" applyAlignment="1" applyProtection="1">
      <alignment horizontal="left" vertical="center"/>
    </xf>
    <xf numFmtId="0" fontId="2" fillId="2" borderId="11" xfId="0" applyFont="1" applyFill="1" applyBorder="1" applyAlignment="1" applyProtection="1">
      <alignment vertical="center"/>
    </xf>
    <xf numFmtId="0" fontId="2" fillId="2" borderId="12" xfId="0" applyFont="1" applyFill="1" applyBorder="1" applyAlignment="1" applyProtection="1">
      <alignment vertical="center"/>
    </xf>
    <xf numFmtId="0" fontId="2" fillId="2" borderId="15" xfId="0" applyFont="1" applyFill="1" applyBorder="1" applyAlignment="1" applyProtection="1">
      <alignment vertical="center"/>
    </xf>
    <xf numFmtId="0" fontId="2" fillId="2" borderId="16" xfId="0" applyFont="1" applyFill="1" applyBorder="1" applyAlignment="1" applyProtection="1">
      <alignment horizontal="left" vertical="center"/>
    </xf>
    <xf numFmtId="0" fontId="2" fillId="2" borderId="16" xfId="0" applyFont="1" applyFill="1" applyBorder="1" applyAlignment="1" applyProtection="1">
      <alignment vertical="center"/>
    </xf>
    <xf numFmtId="0" fontId="2" fillId="2" borderId="3" xfId="0" applyFont="1" applyFill="1" applyBorder="1" applyAlignment="1" applyProtection="1">
      <alignment vertical="center"/>
    </xf>
    <xf numFmtId="167" fontId="3" fillId="0" borderId="20" xfId="0" applyNumberFormat="1" applyFont="1" applyFill="1" applyBorder="1" applyAlignment="1" applyProtection="1">
      <alignment vertical="center"/>
      <protection locked="0"/>
    </xf>
    <xf numFmtId="2" fontId="3" fillId="2" borderId="21" xfId="0" applyNumberFormat="1" applyFont="1" applyFill="1" applyBorder="1" applyAlignment="1" applyProtection="1">
      <alignment vertical="center"/>
      <protection hidden="1"/>
    </xf>
    <xf numFmtId="20" fontId="3" fillId="0" borderId="22" xfId="0" applyNumberFormat="1" applyFont="1" applyFill="1" applyBorder="1" applyAlignment="1" applyProtection="1">
      <alignment vertical="center"/>
      <protection locked="0"/>
    </xf>
    <xf numFmtId="0" fontId="3" fillId="0" borderId="23" xfId="0" applyFont="1" applyFill="1" applyBorder="1" applyAlignment="1" applyProtection="1">
      <alignment vertical="center"/>
      <protection locked="0"/>
    </xf>
    <xf numFmtId="167" fontId="3" fillId="0" borderId="24" xfId="0" applyNumberFormat="1" applyFont="1" applyFill="1" applyBorder="1" applyAlignment="1" applyProtection="1">
      <alignment vertical="center"/>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20" fontId="3" fillId="0" borderId="25" xfId="0" applyNumberFormat="1" applyFont="1" applyFill="1" applyBorder="1" applyAlignment="1" applyProtection="1">
      <alignment vertical="center"/>
      <protection locked="0"/>
    </xf>
    <xf numFmtId="167" fontId="3" fillId="0" borderId="29" xfId="0" applyNumberFormat="1" applyFont="1" applyFill="1" applyBorder="1" applyAlignment="1" applyProtection="1">
      <alignment vertical="center"/>
      <protection locked="0"/>
    </xf>
    <xf numFmtId="167" fontId="3" fillId="0" borderId="30" xfId="0" applyNumberFormat="1" applyFont="1" applyFill="1" applyBorder="1" applyAlignment="1" applyProtection="1">
      <alignment vertical="center"/>
      <protection locked="0"/>
    </xf>
    <xf numFmtId="20" fontId="3" fillId="0" borderId="29" xfId="0" applyNumberFormat="1" applyFont="1" applyFill="1" applyBorder="1" applyAlignment="1" applyProtection="1">
      <alignment vertical="center"/>
      <protection locked="0"/>
    </xf>
    <xf numFmtId="0" fontId="3" fillId="0" borderId="31" xfId="0" applyFont="1" applyFill="1" applyBorder="1" applyAlignment="1" applyProtection="1">
      <alignment vertical="center"/>
      <protection locked="0"/>
    </xf>
    <xf numFmtId="2" fontId="3" fillId="2" borderId="34" xfId="0" applyNumberFormat="1" applyFont="1" applyFill="1" applyBorder="1" applyAlignment="1" applyProtection="1">
      <alignment vertical="center"/>
      <protection hidden="1"/>
    </xf>
    <xf numFmtId="0" fontId="2" fillId="0" borderId="0" xfId="0" applyFont="1" applyFill="1" applyBorder="1" applyAlignment="1" applyProtection="1">
      <alignment vertical="center"/>
    </xf>
    <xf numFmtId="164" fontId="2" fillId="0" borderId="8" xfId="0" applyNumberFormat="1" applyFont="1" applyFill="1" applyBorder="1" applyAlignment="1" applyProtection="1">
      <alignment horizontal="lef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2" fontId="2" fillId="0" borderId="10" xfId="0" applyNumberFormat="1" applyFont="1" applyFill="1" applyBorder="1" applyAlignment="1" applyProtection="1">
      <alignment horizontal="left" vertical="center"/>
    </xf>
    <xf numFmtId="0" fontId="2" fillId="0" borderId="1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0" xfId="0" quotePrefix="1" applyFont="1" applyFill="1" applyBorder="1" applyAlignment="1" applyProtection="1">
      <alignment horizontal="left" vertical="center"/>
    </xf>
    <xf numFmtId="0" fontId="2" fillId="0" borderId="14" xfId="0" applyFont="1" applyFill="1" applyBorder="1" applyAlignment="1" applyProtection="1">
      <alignment vertical="center"/>
    </xf>
    <xf numFmtId="0" fontId="2" fillId="2" borderId="6" xfId="0" applyFont="1" applyFill="1" applyBorder="1" applyAlignment="1" applyProtection="1">
      <alignment vertical="center"/>
    </xf>
    <xf numFmtId="165" fontId="2" fillId="0" borderId="17" xfId="0" applyNumberFormat="1" applyFont="1" applyFill="1" applyBorder="1" applyAlignment="1" applyProtection="1">
      <alignment vertical="center"/>
    </xf>
    <xf numFmtId="0" fontId="2" fillId="2" borderId="18" xfId="0" applyFont="1" applyFill="1" applyBorder="1" applyAlignment="1" applyProtection="1">
      <alignment vertical="center"/>
    </xf>
    <xf numFmtId="0" fontId="2" fillId="2" borderId="14" xfId="0" applyFont="1" applyFill="1" applyBorder="1" applyAlignment="1" applyProtection="1">
      <alignment vertical="center"/>
    </xf>
    <xf numFmtId="166" fontId="3" fillId="0" borderId="19" xfId="0" applyNumberFormat="1" applyFont="1" applyFill="1" applyBorder="1" applyAlignment="1" applyProtection="1">
      <alignment horizontal="center" vertical="center"/>
    </xf>
    <xf numFmtId="0" fontId="3" fillId="0" borderId="20" xfId="0" applyNumberFormat="1" applyFont="1" applyFill="1" applyBorder="1" applyAlignment="1" applyProtection="1">
      <alignment horizontal="left" vertical="center"/>
    </xf>
    <xf numFmtId="167" fontId="3" fillId="0" borderId="20" xfId="0" applyNumberFormat="1" applyFont="1" applyFill="1" applyBorder="1" applyAlignment="1" applyProtection="1">
      <alignment horizontal="center" vertical="center"/>
    </xf>
    <xf numFmtId="20" fontId="3" fillId="0" borderId="22" xfId="0" applyNumberFormat="1"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167" fontId="3" fillId="0" borderId="24" xfId="0" applyNumberFormat="1"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20" fontId="3" fillId="0" borderId="25" xfId="0" applyNumberFormat="1" applyFont="1" applyFill="1" applyBorder="1" applyAlignment="1" applyProtection="1">
      <alignment horizontal="center" vertical="center"/>
    </xf>
    <xf numFmtId="166" fontId="3" fillId="0" borderId="27" xfId="0" applyNumberFormat="1" applyFont="1" applyFill="1" applyBorder="1" applyAlignment="1" applyProtection="1">
      <alignment horizontal="center" vertical="center"/>
    </xf>
    <xf numFmtId="0" fontId="3" fillId="0" borderId="28" xfId="0" applyNumberFormat="1" applyFont="1" applyFill="1" applyBorder="1" applyAlignment="1" applyProtection="1">
      <alignment horizontal="left" vertical="center"/>
    </xf>
    <xf numFmtId="167" fontId="3" fillId="0" borderId="29" xfId="0" applyNumberFormat="1" applyFont="1" applyFill="1" applyBorder="1" applyAlignment="1" applyProtection="1">
      <alignment horizontal="center" vertical="center"/>
    </xf>
    <xf numFmtId="167" fontId="3" fillId="0" borderId="30" xfId="0" applyNumberFormat="1" applyFont="1" applyFill="1" applyBorder="1" applyAlignment="1" applyProtection="1">
      <alignment horizontal="center" vertical="center"/>
    </xf>
    <xf numFmtId="20" fontId="3" fillId="0" borderId="29" xfId="0" applyNumberFormat="1"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2" fillId="0" borderId="32" xfId="0" applyFont="1" applyFill="1" applyBorder="1" applyAlignment="1" applyProtection="1">
      <alignment vertical="center"/>
    </xf>
    <xf numFmtId="0" fontId="5" fillId="0" borderId="0" xfId="0" applyFont="1" applyFill="1" applyBorder="1" applyAlignment="1" applyProtection="1">
      <alignment wrapText="1"/>
    </xf>
    <xf numFmtId="0" fontId="5" fillId="0" borderId="14" xfId="0" applyFont="1" applyFill="1" applyBorder="1" applyAlignment="1" applyProtection="1">
      <alignment wrapText="1"/>
    </xf>
    <xf numFmtId="0" fontId="3" fillId="0" borderId="32"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0" xfId="0" applyFont="1" applyFill="1" applyBorder="1" applyAlignment="1" applyProtection="1">
      <alignment horizontal="left" vertical="center"/>
    </xf>
    <xf numFmtId="0" fontId="6" fillId="0" borderId="0" xfId="0" applyFont="1" applyFill="1" applyBorder="1" applyAlignment="1" applyProtection="1">
      <alignment vertical="top"/>
    </xf>
    <xf numFmtId="0" fontId="3" fillId="0" borderId="14" xfId="0" applyFont="1" applyFill="1" applyBorder="1" applyProtection="1"/>
    <xf numFmtId="0" fontId="2" fillId="0" borderId="32" xfId="0" quotePrefix="1"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0" xfId="0" quotePrefix="1"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horizontal="left" vertical="center"/>
    </xf>
    <xf numFmtId="0" fontId="3" fillId="0" borderId="37" xfId="0" applyFont="1" applyFill="1" applyBorder="1" applyAlignment="1" applyProtection="1">
      <alignment vertical="center"/>
    </xf>
    <xf numFmtId="0" fontId="3" fillId="0" borderId="38" xfId="0" applyFont="1" applyFill="1" applyBorder="1" applyAlignment="1" applyProtection="1">
      <alignment vertical="center"/>
    </xf>
    <xf numFmtId="169" fontId="3" fillId="0" borderId="19" xfId="0" applyNumberFormat="1" applyFont="1" applyFill="1" applyBorder="1" applyAlignment="1" applyProtection="1">
      <alignment horizontal="center" vertical="center"/>
    </xf>
    <xf numFmtId="169" fontId="3" fillId="0" borderId="27" xfId="0" applyNumberFormat="1" applyFont="1" applyFill="1" applyBorder="1" applyAlignment="1" applyProtection="1">
      <alignment horizontal="center" vertical="center"/>
    </xf>
    <xf numFmtId="164" fontId="2" fillId="0" borderId="8" xfId="0" applyNumberFormat="1"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2" fontId="2" fillId="0" borderId="10" xfId="0" applyNumberFormat="1" applyFont="1" applyFill="1" applyBorder="1" applyAlignment="1" applyProtection="1">
      <alignment horizontal="left" vertical="center"/>
      <protection locked="0"/>
    </xf>
    <xf numFmtId="0" fontId="2" fillId="0" borderId="10"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0" xfId="0" quotePrefix="1" applyFont="1" applyFill="1" applyBorder="1" applyAlignment="1" applyProtection="1">
      <alignment horizontal="left" vertical="center"/>
      <protection locked="0"/>
    </xf>
    <xf numFmtId="14" fontId="3" fillId="0" borderId="0" xfId="0" applyNumberFormat="1" applyFont="1" applyFill="1" applyBorder="1" applyAlignment="1" applyProtection="1">
      <alignment horizontal="center" vertical="center"/>
    </xf>
    <xf numFmtId="14" fontId="3" fillId="0" borderId="14" xfId="0" applyNumberFormat="1" applyFont="1" applyFill="1" applyBorder="1" applyAlignment="1" applyProtection="1">
      <alignment horizontal="center" vertical="center"/>
    </xf>
    <xf numFmtId="14" fontId="3" fillId="0" borderId="35" xfId="0" applyNumberFormat="1" applyFont="1" applyFill="1" applyBorder="1" applyAlignment="1" applyProtection="1">
      <alignment horizontal="center" vertical="center"/>
    </xf>
    <xf numFmtId="14" fontId="3" fillId="0" borderId="1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 fillId="2" borderId="1" xfId="0" applyFont="1" applyFill="1" applyBorder="1" applyAlignment="1" applyProtection="1">
      <alignment horizontal="right" vertical="center"/>
    </xf>
    <xf numFmtId="0" fontId="1" fillId="2" borderId="2" xfId="0" applyFont="1" applyFill="1" applyBorder="1" applyAlignment="1" applyProtection="1">
      <alignment horizontal="right" vertical="center"/>
    </xf>
    <xf numFmtId="0" fontId="1" fillId="2" borderId="3" xfId="0" applyFont="1" applyFill="1" applyBorder="1" applyAlignment="1" applyProtection="1">
      <alignment horizontal="right" vertical="center"/>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2" fontId="2" fillId="0" borderId="5" xfId="0" applyNumberFormat="1" applyFont="1" applyFill="1" applyBorder="1" applyAlignment="1" applyProtection="1">
      <alignment horizontal="left" vertical="center"/>
    </xf>
    <xf numFmtId="2" fontId="2" fillId="0" borderId="6" xfId="0" applyNumberFormat="1" applyFont="1" applyFill="1" applyBorder="1" applyAlignment="1" applyProtection="1">
      <alignment horizontal="left" vertical="center"/>
    </xf>
    <xf numFmtId="14" fontId="2" fillId="3" borderId="35" xfId="0" applyNumberFormat="1" applyFont="1" applyFill="1" applyBorder="1" applyAlignment="1" applyProtection="1">
      <alignment horizontal="center" vertical="center"/>
    </xf>
    <xf numFmtId="14" fontId="2" fillId="3" borderId="10" xfId="0" applyNumberFormat="1" applyFont="1" applyFill="1" applyBorder="1" applyAlignment="1" applyProtection="1">
      <alignment horizontal="center" vertical="center"/>
    </xf>
    <xf numFmtId="0" fontId="2" fillId="0" borderId="13" xfId="0" applyFont="1" applyFill="1" applyBorder="1" applyAlignment="1" applyProtection="1">
      <alignment horizontal="left" vertical="center"/>
      <protection locked="0"/>
    </xf>
    <xf numFmtId="14" fontId="3" fillId="0" borderId="0" xfId="0" applyNumberFormat="1" applyFont="1" applyFill="1" applyBorder="1" applyAlignment="1" applyProtection="1">
      <alignment horizontal="center" vertical="center"/>
      <protection locked="0"/>
    </xf>
    <xf numFmtId="14" fontId="3" fillId="0" borderId="14" xfId="0" applyNumberFormat="1" applyFont="1" applyFill="1" applyBorder="1" applyAlignment="1" applyProtection="1">
      <alignment horizontal="center" vertical="center"/>
      <protection locked="0"/>
    </xf>
    <xf numFmtId="14" fontId="3" fillId="0" borderId="35" xfId="0" applyNumberFormat="1" applyFont="1" applyFill="1" applyBorder="1" applyAlignment="1" applyProtection="1">
      <alignment horizontal="center" vertical="center"/>
      <protection locked="0"/>
    </xf>
    <xf numFmtId="14" fontId="3" fillId="0" borderId="1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2" fontId="2" fillId="0" borderId="5" xfId="0" applyNumberFormat="1" applyFont="1" applyFill="1" applyBorder="1" applyAlignment="1" applyProtection="1">
      <alignment horizontal="left" vertical="center"/>
      <protection locked="0"/>
    </xf>
    <xf numFmtId="2" fontId="2" fillId="0" borderId="6" xfId="0" applyNumberFormat="1" applyFont="1" applyFill="1" applyBorder="1" applyAlignment="1" applyProtection="1">
      <alignment horizontal="left" vertical="center"/>
      <protection locked="0"/>
    </xf>
  </cellXfs>
  <cellStyles count="1">
    <cellStyle name="Standard" xfId="0" builtinId="0"/>
  </cellStyles>
  <dxfs count="4">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9525</xdr:colOff>
      <xdr:row>0</xdr:row>
      <xdr:rowOff>361950</xdr:rowOff>
    </xdr:to>
    <xdr:pic>
      <xdr:nvPicPr>
        <xdr:cNvPr id="2" name="Grafik 1" descr="einzeilig_C0_M100_Y100_K0">
          <a:extLst>
            <a:ext uri="{FF2B5EF4-FFF2-40B4-BE49-F238E27FC236}">
              <a16:creationId xmlns:a16="http://schemas.microsoft.com/office/drawing/2014/main" id="{7DF3DAFF-C3D7-462B-8BBB-311957B3AE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067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9525</xdr:colOff>
      <xdr:row>0</xdr:row>
      <xdr:rowOff>361950</xdr:rowOff>
    </xdr:to>
    <xdr:pic>
      <xdr:nvPicPr>
        <xdr:cNvPr id="2" name="Grafik 1" descr="einzeilig_C0_M100_Y100_K0">
          <a:extLst>
            <a:ext uri="{FF2B5EF4-FFF2-40B4-BE49-F238E27FC236}">
              <a16:creationId xmlns:a16="http://schemas.microsoft.com/office/drawing/2014/main" id="{F5D0B4FC-736D-4C11-AE9E-324E8FAED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067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D194-7F3F-4C07-AD7E-7BA4057AF054}">
  <dimension ref="A1:L55"/>
  <sheetViews>
    <sheetView workbookViewId="0">
      <selection activeCell="G12" sqref="G12"/>
    </sheetView>
  </sheetViews>
  <sheetFormatPr baseColWidth="10" defaultColWidth="9.5" defaultRowHeight="12.75" x14ac:dyDescent="0.2"/>
  <cols>
    <col min="1" max="1" width="11.125" style="33" customWidth="1"/>
    <col min="2" max="2" width="4.5" style="65" hidden="1" customWidth="1"/>
    <col min="3" max="3" width="10" style="33" customWidth="1"/>
    <col min="4" max="5" width="9.5" style="33"/>
    <col min="6" max="6" width="15.75" style="33" bestFit="1" customWidth="1"/>
    <col min="7" max="7" width="19.875" style="33" customWidth="1"/>
    <col min="8" max="8" width="17.25" style="33" customWidth="1"/>
    <col min="9" max="16384" width="9.5" style="33"/>
  </cols>
  <sheetData>
    <row r="1" spans="1:10" s="31" customFormat="1" ht="45.75" customHeight="1" x14ac:dyDescent="0.2">
      <c r="A1" s="92" t="s">
        <v>0</v>
      </c>
      <c r="B1" s="93"/>
      <c r="C1" s="93"/>
      <c r="D1" s="93"/>
      <c r="E1" s="93"/>
      <c r="F1" s="93"/>
      <c r="G1" s="93"/>
      <c r="H1" s="94"/>
    </row>
    <row r="2" spans="1:10" ht="19.5" customHeight="1" x14ac:dyDescent="0.2">
      <c r="A2" s="9" t="s">
        <v>1</v>
      </c>
      <c r="B2" s="10"/>
      <c r="C2" s="10"/>
      <c r="D2" s="95" t="s">
        <v>2</v>
      </c>
      <c r="E2" s="95"/>
      <c r="F2" s="96"/>
      <c r="G2" s="8" t="s">
        <v>3</v>
      </c>
      <c r="H2" s="32">
        <v>45108</v>
      </c>
      <c r="J2" s="34">
        <f>MONTH(H2)</f>
        <v>7</v>
      </c>
    </row>
    <row r="3" spans="1:10" ht="19.5" customHeight="1" x14ac:dyDescent="0.2">
      <c r="A3" s="9" t="s">
        <v>4</v>
      </c>
      <c r="B3" s="10"/>
      <c r="C3" s="10"/>
      <c r="D3" s="95" t="s">
        <v>5</v>
      </c>
      <c r="E3" s="95"/>
      <c r="F3" s="96"/>
      <c r="G3" s="11" t="s">
        <v>6</v>
      </c>
      <c r="H3" s="35" t="s">
        <v>7</v>
      </c>
      <c r="J3" s="34">
        <f>YEAR(H2)</f>
        <v>2023</v>
      </c>
    </row>
    <row r="4" spans="1:10" ht="19.5" customHeight="1" x14ac:dyDescent="0.2">
      <c r="A4" s="9" t="s">
        <v>8</v>
      </c>
      <c r="B4" s="10"/>
      <c r="C4" s="10"/>
      <c r="D4" s="97">
        <v>40</v>
      </c>
      <c r="E4" s="97"/>
      <c r="F4" s="98"/>
      <c r="G4" s="11" t="s">
        <v>9</v>
      </c>
      <c r="H4" s="36">
        <v>9.1999999999999993</v>
      </c>
    </row>
    <row r="5" spans="1:10" ht="19.5" customHeight="1" x14ac:dyDescent="0.2">
      <c r="A5" s="9" t="s">
        <v>10</v>
      </c>
      <c r="B5" s="10"/>
      <c r="C5" s="10"/>
      <c r="D5" s="95" t="s">
        <v>11</v>
      </c>
      <c r="E5" s="95"/>
      <c r="F5" s="96"/>
      <c r="G5" s="11" t="s">
        <v>12</v>
      </c>
      <c r="H5" s="37" t="s">
        <v>13</v>
      </c>
    </row>
    <row r="6" spans="1:10" ht="19.5" customHeight="1" thickBot="1" x14ac:dyDescent="0.25">
      <c r="A6" s="12" t="s">
        <v>14</v>
      </c>
      <c r="B6" s="13"/>
      <c r="C6" s="13"/>
      <c r="D6" s="38" t="s">
        <v>15</v>
      </c>
      <c r="E6" s="38"/>
      <c r="F6" s="38"/>
      <c r="G6" s="39"/>
      <c r="H6" s="40"/>
    </row>
    <row r="7" spans="1:10" s="31" customFormat="1" ht="19.5" customHeight="1" x14ac:dyDescent="0.2">
      <c r="A7" s="14" t="s">
        <v>16</v>
      </c>
      <c r="B7" s="15"/>
      <c r="C7" s="16" t="s">
        <v>17</v>
      </c>
      <c r="D7" s="16" t="s">
        <v>18</v>
      </c>
      <c r="E7" s="16" t="s">
        <v>19</v>
      </c>
      <c r="F7" s="16" t="s">
        <v>20</v>
      </c>
      <c r="G7" s="16" t="s">
        <v>21</v>
      </c>
      <c r="H7" s="17" t="s">
        <v>22</v>
      </c>
    </row>
    <row r="8" spans="1:10" s="31" customFormat="1" ht="19.5" customHeight="1" x14ac:dyDescent="0.2">
      <c r="A8" s="9" t="s">
        <v>23</v>
      </c>
      <c r="B8" s="10"/>
      <c r="C8" s="10"/>
      <c r="D8" s="10"/>
      <c r="E8" s="41"/>
      <c r="F8" s="42">
        <v>-2.5</v>
      </c>
      <c r="G8" s="43"/>
      <c r="H8" s="44"/>
    </row>
    <row r="9" spans="1:10" ht="13.5" customHeight="1" x14ac:dyDescent="0.2">
      <c r="A9" s="45">
        <f t="shared" ref="A9:A39" si="0">IFERROR(DATEVALUE(B9&amp;"."&amp;$J$2&amp;"."&amp;$J$3),"-")</f>
        <v>45108</v>
      </c>
      <c r="B9" s="46">
        <v>1</v>
      </c>
      <c r="C9" s="47"/>
      <c r="D9" s="47"/>
      <c r="E9" s="47"/>
      <c r="F9" s="1" t="str">
        <f t="shared" ref="F9:F10" si="1">IF(D9="","",((D9-C9-E9)*24))</f>
        <v/>
      </c>
      <c r="G9" s="48"/>
      <c r="H9" s="49"/>
    </row>
    <row r="10" spans="1:10" ht="13.5" customHeight="1" x14ac:dyDescent="0.2">
      <c r="A10" s="45">
        <f t="shared" si="0"/>
        <v>45109</v>
      </c>
      <c r="B10" s="46">
        <v>2</v>
      </c>
      <c r="C10" s="50"/>
      <c r="D10" s="50"/>
      <c r="E10" s="50"/>
      <c r="F10" s="2" t="str">
        <f t="shared" si="1"/>
        <v/>
      </c>
      <c r="G10" s="51"/>
      <c r="H10" s="52"/>
    </row>
    <row r="11" spans="1:10" ht="13.5" customHeight="1" x14ac:dyDescent="0.2">
      <c r="A11" s="45">
        <f t="shared" si="0"/>
        <v>45110</v>
      </c>
      <c r="B11" s="46">
        <v>3</v>
      </c>
      <c r="C11" s="50">
        <v>0.33333333333333331</v>
      </c>
      <c r="D11" s="50">
        <v>0.41666666666666669</v>
      </c>
      <c r="E11" s="50"/>
      <c r="F11" s="2">
        <f>IF(D11="","",((D11-C11-E11)*24))</f>
        <v>2.0000000000000009</v>
      </c>
      <c r="G11" s="53"/>
      <c r="H11" s="52"/>
    </row>
    <row r="12" spans="1:10" ht="13.5" customHeight="1" x14ac:dyDescent="0.2">
      <c r="A12" s="45">
        <f t="shared" si="0"/>
        <v>45111</v>
      </c>
      <c r="B12" s="46">
        <v>4</v>
      </c>
      <c r="C12" s="50"/>
      <c r="D12" s="50"/>
      <c r="E12" s="50"/>
      <c r="F12" s="2" t="str">
        <f t="shared" ref="F12:F39" si="2">IF(D12="","",((D12-C12-E12)*24))</f>
        <v/>
      </c>
      <c r="G12" s="51"/>
      <c r="H12" s="52"/>
    </row>
    <row r="13" spans="1:10" ht="13.5" customHeight="1" x14ac:dyDescent="0.2">
      <c r="A13" s="45">
        <f t="shared" si="0"/>
        <v>45112</v>
      </c>
      <c r="B13" s="46">
        <v>5</v>
      </c>
      <c r="C13" s="50">
        <v>0.33333333333333331</v>
      </c>
      <c r="D13" s="50">
        <v>0.5</v>
      </c>
      <c r="E13" s="50"/>
      <c r="F13" s="2">
        <f t="shared" si="2"/>
        <v>4</v>
      </c>
      <c r="G13" s="53"/>
      <c r="H13" s="52"/>
    </row>
    <row r="14" spans="1:10" ht="13.5" customHeight="1" x14ac:dyDescent="0.2">
      <c r="A14" s="45">
        <f t="shared" si="0"/>
        <v>45113</v>
      </c>
      <c r="B14" s="46">
        <v>6</v>
      </c>
      <c r="C14" s="50"/>
      <c r="D14" s="50"/>
      <c r="E14" s="50"/>
      <c r="F14" s="2" t="str">
        <f t="shared" si="2"/>
        <v/>
      </c>
      <c r="G14" s="51"/>
      <c r="H14" s="52"/>
    </row>
    <row r="15" spans="1:10" ht="13.5" customHeight="1" x14ac:dyDescent="0.2">
      <c r="A15" s="45">
        <f t="shared" si="0"/>
        <v>45114</v>
      </c>
      <c r="B15" s="46">
        <v>7</v>
      </c>
      <c r="C15" s="50"/>
      <c r="D15" s="50"/>
      <c r="E15" s="50"/>
      <c r="F15" s="2" t="str">
        <f t="shared" si="2"/>
        <v/>
      </c>
      <c r="G15" s="53"/>
      <c r="H15" s="52"/>
    </row>
    <row r="16" spans="1:10" ht="13.5" customHeight="1" x14ac:dyDescent="0.2">
      <c r="A16" s="45">
        <f t="shared" si="0"/>
        <v>45115</v>
      </c>
      <c r="B16" s="46">
        <v>8</v>
      </c>
      <c r="C16" s="50"/>
      <c r="D16" s="50"/>
      <c r="E16" s="50"/>
      <c r="F16" s="2" t="str">
        <f t="shared" si="2"/>
        <v/>
      </c>
      <c r="G16" s="51"/>
      <c r="H16" s="52"/>
    </row>
    <row r="17" spans="1:8" ht="13.5" customHeight="1" x14ac:dyDescent="0.2">
      <c r="A17" s="45">
        <f t="shared" si="0"/>
        <v>45116</v>
      </c>
      <c r="B17" s="46">
        <v>9</v>
      </c>
      <c r="C17" s="50"/>
      <c r="D17" s="50"/>
      <c r="E17" s="50"/>
      <c r="F17" s="2" t="str">
        <f t="shared" si="2"/>
        <v/>
      </c>
      <c r="G17" s="53"/>
      <c r="H17" s="52"/>
    </row>
    <row r="18" spans="1:8" ht="13.5" customHeight="1" x14ac:dyDescent="0.2">
      <c r="A18" s="45">
        <f t="shared" si="0"/>
        <v>45117</v>
      </c>
      <c r="B18" s="46">
        <v>10</v>
      </c>
      <c r="C18" s="50">
        <v>0.33333333333333331</v>
      </c>
      <c r="D18" s="50">
        <v>0.41666666666666669</v>
      </c>
      <c r="E18" s="50"/>
      <c r="F18" s="2">
        <f t="shared" si="2"/>
        <v>2.0000000000000009</v>
      </c>
      <c r="G18" s="51"/>
      <c r="H18" s="52"/>
    </row>
    <row r="19" spans="1:8" ht="13.5" customHeight="1" x14ac:dyDescent="0.2">
      <c r="A19" s="45">
        <f t="shared" si="0"/>
        <v>45118</v>
      </c>
      <c r="B19" s="46">
        <v>11</v>
      </c>
      <c r="C19" s="50"/>
      <c r="D19" s="50"/>
      <c r="E19" s="50"/>
      <c r="F19" s="2" t="str">
        <f t="shared" si="2"/>
        <v/>
      </c>
      <c r="G19" s="53"/>
      <c r="H19" s="52"/>
    </row>
    <row r="20" spans="1:8" ht="13.5" customHeight="1" x14ac:dyDescent="0.2">
      <c r="A20" s="45">
        <f t="shared" si="0"/>
        <v>45119</v>
      </c>
      <c r="B20" s="46">
        <v>12</v>
      </c>
      <c r="C20" s="50">
        <v>0.33333333333333331</v>
      </c>
      <c r="D20" s="50">
        <v>0.58333333333333337</v>
      </c>
      <c r="E20" s="50"/>
      <c r="F20" s="2">
        <f t="shared" si="2"/>
        <v>6.0000000000000018</v>
      </c>
      <c r="G20" s="51"/>
      <c r="H20" s="52"/>
    </row>
    <row r="21" spans="1:8" ht="13.5" customHeight="1" x14ac:dyDescent="0.2">
      <c r="A21" s="45">
        <f t="shared" si="0"/>
        <v>45120</v>
      </c>
      <c r="B21" s="46">
        <v>13</v>
      </c>
      <c r="C21" s="50"/>
      <c r="D21" s="50"/>
      <c r="E21" s="50"/>
      <c r="F21" s="2" t="str">
        <f t="shared" si="2"/>
        <v/>
      </c>
      <c r="G21" s="53"/>
      <c r="H21" s="52"/>
    </row>
    <row r="22" spans="1:8" ht="13.5" customHeight="1" x14ac:dyDescent="0.2">
      <c r="A22" s="45">
        <f t="shared" si="0"/>
        <v>45121</v>
      </c>
      <c r="B22" s="46">
        <v>14</v>
      </c>
      <c r="C22" s="50"/>
      <c r="D22" s="50"/>
      <c r="E22" s="50"/>
      <c r="F22" s="2" t="str">
        <f t="shared" si="2"/>
        <v/>
      </c>
      <c r="G22" s="51"/>
      <c r="H22" s="52"/>
    </row>
    <row r="23" spans="1:8" ht="13.5" customHeight="1" x14ac:dyDescent="0.2">
      <c r="A23" s="45">
        <f t="shared" si="0"/>
        <v>45122</v>
      </c>
      <c r="B23" s="46">
        <v>15</v>
      </c>
      <c r="C23" s="50"/>
      <c r="D23" s="50"/>
      <c r="E23" s="50"/>
      <c r="F23" s="2" t="str">
        <f t="shared" si="2"/>
        <v/>
      </c>
      <c r="G23" s="53"/>
      <c r="H23" s="52"/>
    </row>
    <row r="24" spans="1:8" ht="13.5" customHeight="1" x14ac:dyDescent="0.2">
      <c r="A24" s="45">
        <f t="shared" si="0"/>
        <v>45123</v>
      </c>
      <c r="B24" s="46">
        <v>16</v>
      </c>
      <c r="C24" s="50"/>
      <c r="D24" s="50"/>
      <c r="E24" s="50"/>
      <c r="F24" s="2" t="str">
        <f t="shared" si="2"/>
        <v/>
      </c>
      <c r="G24" s="51"/>
      <c r="H24" s="52"/>
    </row>
    <row r="25" spans="1:8" ht="13.5" customHeight="1" x14ac:dyDescent="0.2">
      <c r="A25" s="45">
        <f t="shared" si="0"/>
        <v>45124</v>
      </c>
      <c r="B25" s="46">
        <v>17</v>
      </c>
      <c r="C25" s="50">
        <v>0.33333333333333331</v>
      </c>
      <c r="D25" s="50">
        <v>0.41666666666666669</v>
      </c>
      <c r="E25" s="50"/>
      <c r="F25" s="2">
        <f t="shared" si="2"/>
        <v>2.0000000000000009</v>
      </c>
      <c r="G25" s="53"/>
      <c r="H25" s="52"/>
    </row>
    <row r="26" spans="1:8" ht="13.5" customHeight="1" x14ac:dyDescent="0.2">
      <c r="A26" s="45">
        <f t="shared" si="0"/>
        <v>45125</v>
      </c>
      <c r="B26" s="46">
        <v>18</v>
      </c>
      <c r="C26" s="50"/>
      <c r="D26" s="50"/>
      <c r="E26" s="50"/>
      <c r="F26" s="2" t="str">
        <f t="shared" si="2"/>
        <v/>
      </c>
      <c r="G26" s="51"/>
      <c r="H26" s="52"/>
    </row>
    <row r="27" spans="1:8" ht="13.5" customHeight="1" x14ac:dyDescent="0.2">
      <c r="A27" s="45">
        <f t="shared" si="0"/>
        <v>45126</v>
      </c>
      <c r="B27" s="46">
        <v>19</v>
      </c>
      <c r="C27" s="50">
        <v>0.33333333333333331</v>
      </c>
      <c r="D27" s="50">
        <v>0.66666666666666663</v>
      </c>
      <c r="E27" s="50">
        <v>2.0833333333333332E-2</v>
      </c>
      <c r="F27" s="2">
        <f t="shared" si="2"/>
        <v>7.5</v>
      </c>
      <c r="G27" s="53"/>
      <c r="H27" s="52"/>
    </row>
    <row r="28" spans="1:8" ht="13.5" customHeight="1" x14ac:dyDescent="0.2">
      <c r="A28" s="45">
        <f t="shared" si="0"/>
        <v>45127</v>
      </c>
      <c r="B28" s="46">
        <v>20</v>
      </c>
      <c r="C28" s="50"/>
      <c r="D28" s="50"/>
      <c r="E28" s="50"/>
      <c r="F28" s="2" t="str">
        <f t="shared" si="2"/>
        <v/>
      </c>
      <c r="G28" s="51"/>
      <c r="H28" s="52"/>
    </row>
    <row r="29" spans="1:8" ht="13.5" customHeight="1" x14ac:dyDescent="0.2">
      <c r="A29" s="45">
        <f t="shared" si="0"/>
        <v>45128</v>
      </c>
      <c r="B29" s="46">
        <v>21</v>
      </c>
      <c r="C29" s="50"/>
      <c r="D29" s="50"/>
      <c r="E29" s="50"/>
      <c r="F29" s="2" t="str">
        <f t="shared" si="2"/>
        <v/>
      </c>
      <c r="G29" s="53"/>
      <c r="H29" s="52"/>
    </row>
    <row r="30" spans="1:8" ht="13.5" customHeight="1" x14ac:dyDescent="0.2">
      <c r="A30" s="45">
        <f t="shared" si="0"/>
        <v>45129</v>
      </c>
      <c r="B30" s="46">
        <v>22</v>
      </c>
      <c r="C30" s="50"/>
      <c r="D30" s="50"/>
      <c r="E30" s="50"/>
      <c r="F30" s="2" t="str">
        <f t="shared" si="2"/>
        <v/>
      </c>
      <c r="G30" s="51"/>
      <c r="H30" s="52"/>
    </row>
    <row r="31" spans="1:8" ht="13.5" customHeight="1" x14ac:dyDescent="0.2">
      <c r="A31" s="45">
        <f t="shared" si="0"/>
        <v>45130</v>
      </c>
      <c r="B31" s="46">
        <v>23</v>
      </c>
      <c r="C31" s="50"/>
      <c r="D31" s="50"/>
      <c r="E31" s="50"/>
      <c r="F31" s="2" t="str">
        <f t="shared" si="2"/>
        <v/>
      </c>
      <c r="G31" s="53"/>
      <c r="H31" s="52"/>
    </row>
    <row r="32" spans="1:8" ht="13.5" customHeight="1" x14ac:dyDescent="0.2">
      <c r="A32" s="45">
        <f t="shared" si="0"/>
        <v>45131</v>
      </c>
      <c r="B32" s="46">
        <v>24</v>
      </c>
      <c r="C32" s="50">
        <v>0.33333333333333331</v>
      </c>
      <c r="D32" s="50">
        <v>0.58333333333333337</v>
      </c>
      <c r="E32" s="50"/>
      <c r="F32" s="2">
        <f t="shared" si="2"/>
        <v>6.0000000000000018</v>
      </c>
      <c r="G32" s="51" t="s">
        <v>24</v>
      </c>
      <c r="H32" s="52"/>
    </row>
    <row r="33" spans="1:8" ht="13.5" customHeight="1" x14ac:dyDescent="0.2">
      <c r="A33" s="45">
        <f t="shared" si="0"/>
        <v>45132</v>
      </c>
      <c r="B33" s="46">
        <v>25</v>
      </c>
      <c r="C33" s="50"/>
      <c r="D33" s="50"/>
      <c r="E33" s="50"/>
      <c r="F33" s="2" t="str">
        <f t="shared" si="2"/>
        <v/>
      </c>
      <c r="G33" s="53"/>
      <c r="H33" s="52"/>
    </row>
    <row r="34" spans="1:8" ht="13.5" customHeight="1" x14ac:dyDescent="0.2">
      <c r="A34" s="45">
        <f t="shared" si="0"/>
        <v>45133</v>
      </c>
      <c r="B34" s="46">
        <v>26</v>
      </c>
      <c r="C34" s="50">
        <v>0.33333333333333331</v>
      </c>
      <c r="D34" s="50">
        <v>0.5</v>
      </c>
      <c r="E34" s="50"/>
      <c r="F34" s="2">
        <f t="shared" si="2"/>
        <v>4</v>
      </c>
      <c r="G34" s="51"/>
      <c r="H34" s="52"/>
    </row>
    <row r="35" spans="1:8" ht="13.5" customHeight="1" x14ac:dyDescent="0.2">
      <c r="A35" s="45">
        <f t="shared" si="0"/>
        <v>45134</v>
      </c>
      <c r="B35" s="46">
        <v>27</v>
      </c>
      <c r="C35" s="50"/>
      <c r="D35" s="50"/>
      <c r="E35" s="50"/>
      <c r="F35" s="2" t="str">
        <f t="shared" si="2"/>
        <v/>
      </c>
      <c r="G35" s="53"/>
      <c r="H35" s="52"/>
    </row>
    <row r="36" spans="1:8" ht="13.5" customHeight="1" x14ac:dyDescent="0.2">
      <c r="A36" s="45">
        <f t="shared" si="0"/>
        <v>45135</v>
      </c>
      <c r="B36" s="46">
        <v>28</v>
      </c>
      <c r="C36" s="50"/>
      <c r="D36" s="50"/>
      <c r="E36" s="50"/>
      <c r="F36" s="2" t="str">
        <f t="shared" si="2"/>
        <v/>
      </c>
      <c r="G36" s="51"/>
      <c r="H36" s="52"/>
    </row>
    <row r="37" spans="1:8" ht="13.5" customHeight="1" x14ac:dyDescent="0.2">
      <c r="A37" s="45">
        <f t="shared" si="0"/>
        <v>45136</v>
      </c>
      <c r="B37" s="46">
        <v>29</v>
      </c>
      <c r="C37" s="50"/>
      <c r="D37" s="50"/>
      <c r="E37" s="50"/>
      <c r="F37" s="2" t="str">
        <f t="shared" si="2"/>
        <v/>
      </c>
      <c r="G37" s="53"/>
      <c r="H37" s="52"/>
    </row>
    <row r="38" spans="1:8" ht="13.5" customHeight="1" x14ac:dyDescent="0.2">
      <c r="A38" s="45">
        <f t="shared" si="0"/>
        <v>45137</v>
      </c>
      <c r="B38" s="46">
        <v>30</v>
      </c>
      <c r="C38" s="50"/>
      <c r="D38" s="50"/>
      <c r="E38" s="50"/>
      <c r="F38" s="2" t="str">
        <f t="shared" si="2"/>
        <v/>
      </c>
      <c r="G38" s="51"/>
      <c r="H38" s="52"/>
    </row>
    <row r="39" spans="1:8" ht="13.5" customHeight="1" thickBot="1" x14ac:dyDescent="0.25">
      <c r="A39" s="54">
        <f t="shared" si="0"/>
        <v>45138</v>
      </c>
      <c r="B39" s="55">
        <v>31</v>
      </c>
      <c r="C39" s="56"/>
      <c r="D39" s="57"/>
      <c r="E39" s="57"/>
      <c r="F39" s="3" t="str">
        <f t="shared" si="2"/>
        <v/>
      </c>
      <c r="G39" s="58"/>
      <c r="H39" s="59"/>
    </row>
    <row r="40" spans="1:8" ht="18.75" customHeight="1" thickBot="1" x14ac:dyDescent="0.25">
      <c r="A40" s="60" t="s">
        <v>25</v>
      </c>
      <c r="B40" s="31"/>
      <c r="F40" s="4">
        <f>SUM(F9:F39,F8)</f>
        <v>31.000000000000007</v>
      </c>
      <c r="G40" s="61"/>
      <c r="H40" s="62"/>
    </row>
    <row r="41" spans="1:8" ht="18.75" customHeight="1" thickBot="1" x14ac:dyDescent="0.25">
      <c r="A41" s="60" t="s">
        <v>26</v>
      </c>
      <c r="B41" s="31"/>
      <c r="C41" s="31"/>
      <c r="F41" s="30">
        <f>D4</f>
        <v>40</v>
      </c>
      <c r="G41" s="61"/>
      <c r="H41" s="62"/>
    </row>
    <row r="42" spans="1:8" ht="18.75" customHeight="1" thickBot="1" x14ac:dyDescent="0.25">
      <c r="A42" s="60" t="s">
        <v>27</v>
      </c>
      <c r="B42" s="31"/>
      <c r="C42" s="31"/>
      <c r="F42" s="5">
        <f>IF(F40&gt;F41,F40,F40)</f>
        <v>31.000000000000007</v>
      </c>
      <c r="H42" s="6"/>
    </row>
    <row r="43" spans="1:8" ht="18.75" customHeight="1" thickBot="1" x14ac:dyDescent="0.25">
      <c r="A43" s="60" t="s">
        <v>28</v>
      </c>
      <c r="B43" s="31"/>
      <c r="C43" s="31"/>
      <c r="F43" s="7">
        <f>IF(F41&gt;=F40,F40-F41,F40-F41)</f>
        <v>-8.9999999999999929</v>
      </c>
      <c r="H43" s="6"/>
    </row>
    <row r="44" spans="1:8" x14ac:dyDescent="0.2">
      <c r="A44" s="63"/>
      <c r="B44" s="33"/>
      <c r="H44" s="64"/>
    </row>
    <row r="45" spans="1:8" x14ac:dyDescent="0.2">
      <c r="A45" s="63"/>
      <c r="B45" s="33"/>
      <c r="G45" s="99">
        <f ca="1">TODAY()</f>
        <v>45534</v>
      </c>
      <c r="H45" s="100"/>
    </row>
    <row r="46" spans="1:8" x14ac:dyDescent="0.2">
      <c r="A46" s="63"/>
      <c r="G46" s="66" t="s">
        <v>16</v>
      </c>
      <c r="H46" s="67"/>
    </row>
    <row r="47" spans="1:8" x14ac:dyDescent="0.2">
      <c r="A47" s="63"/>
      <c r="B47" s="33"/>
      <c r="H47" s="67"/>
    </row>
    <row r="48" spans="1:8" x14ac:dyDescent="0.2">
      <c r="A48" s="68" t="s">
        <v>29</v>
      </c>
      <c r="B48" s="33"/>
      <c r="G48" s="83"/>
      <c r="H48" s="84"/>
    </row>
    <row r="49" spans="1:12" x14ac:dyDescent="0.2">
      <c r="A49" s="69" t="s">
        <v>30</v>
      </c>
      <c r="B49" s="33"/>
      <c r="G49" s="85"/>
      <c r="H49" s="86"/>
    </row>
    <row r="50" spans="1:12" x14ac:dyDescent="0.2">
      <c r="A50" s="63"/>
      <c r="B50" s="33"/>
      <c r="G50" s="66" t="s">
        <v>31</v>
      </c>
      <c r="H50" s="67"/>
    </row>
    <row r="51" spans="1:12" x14ac:dyDescent="0.2">
      <c r="A51" s="68" t="s">
        <v>32</v>
      </c>
      <c r="B51" s="33"/>
      <c r="H51" s="64"/>
    </row>
    <row r="52" spans="1:12" x14ac:dyDescent="0.2">
      <c r="A52" s="69" t="s">
        <v>33</v>
      </c>
      <c r="B52" s="33"/>
      <c r="C52" s="70" t="s">
        <v>34</v>
      </c>
      <c r="G52" s="87"/>
      <c r="H52" s="88"/>
    </row>
    <row r="53" spans="1:12" x14ac:dyDescent="0.2">
      <c r="A53" s="69" t="s">
        <v>24</v>
      </c>
      <c r="B53" s="33"/>
      <c r="C53" s="70" t="s">
        <v>35</v>
      </c>
      <c r="G53" s="89"/>
      <c r="H53" s="90"/>
    </row>
    <row r="54" spans="1:12" ht="14.25" customHeight="1" x14ac:dyDescent="0.2">
      <c r="A54" s="69" t="s">
        <v>36</v>
      </c>
      <c r="B54" s="33"/>
      <c r="C54" s="70" t="s">
        <v>37</v>
      </c>
      <c r="G54" s="66" t="s">
        <v>38</v>
      </c>
      <c r="H54" s="67"/>
      <c r="J54" s="91" t="s">
        <v>39</v>
      </c>
      <c r="K54" s="91"/>
      <c r="L54" s="91"/>
    </row>
    <row r="55" spans="1:12" ht="7.5" customHeight="1" thickBot="1" x14ac:dyDescent="0.25">
      <c r="A55" s="71"/>
      <c r="B55" s="72"/>
      <c r="C55" s="73"/>
      <c r="D55" s="73"/>
      <c r="E55" s="73"/>
      <c r="F55" s="73"/>
      <c r="G55" s="73"/>
      <c r="H55" s="74"/>
      <c r="J55" s="91"/>
      <c r="K55" s="91"/>
      <c r="L55" s="91"/>
    </row>
  </sheetData>
  <sheetProtection algorithmName="SHA-512" hashValue="d/HokhzqWZu0pHZUAVD9icZwGGBDW++hIzGmAmOUGodYoJ8VPj93iKjzXQynIYFdsDKfGWm4BIuzM5fSL2W1gQ==" saltValue="ODIGiD9PDunhLX6iMviHaA==" spinCount="100000" sheet="1" objects="1" scenarios="1" selectLockedCells="1" selectUnlockedCells="1"/>
  <mergeCells count="9">
    <mergeCell ref="G48:H49"/>
    <mergeCell ref="G52:H53"/>
    <mergeCell ref="J54:L55"/>
    <mergeCell ref="A1:H1"/>
    <mergeCell ref="D2:F2"/>
    <mergeCell ref="D3:F3"/>
    <mergeCell ref="D4:F4"/>
    <mergeCell ref="D5:F5"/>
    <mergeCell ref="G45:H45"/>
  </mergeCells>
  <conditionalFormatting sqref="A9:A39">
    <cfRule type="expression" dxfId="3" priority="1">
      <formula>WEEKDAY(A10,2)&lt;2</formula>
    </cfRule>
    <cfRule type="expression" dxfId="2" priority="2">
      <formula>WEEKDAY(A9,2)&gt;5</formula>
    </cfRule>
  </conditionalFormatting>
  <pageMargins left="0.7" right="0.7" top="0.78740157499999996" bottom="0.78740157499999996"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3EC5-2053-436D-AB17-792B55981CC4}">
  <sheetPr>
    <pageSetUpPr fitToPage="1"/>
  </sheetPr>
  <dimension ref="A1:J55"/>
  <sheetViews>
    <sheetView tabSelected="1" zoomScale="80" zoomScaleNormal="80" workbookViewId="0">
      <selection activeCell="G48" sqref="G48:H49"/>
    </sheetView>
  </sheetViews>
  <sheetFormatPr baseColWidth="10" defaultColWidth="9.5" defaultRowHeight="12.75" x14ac:dyDescent="0.2"/>
  <cols>
    <col min="1" max="1" width="11.125" style="33" customWidth="1"/>
    <col min="2" max="2" width="4.5" style="65" hidden="1" customWidth="1"/>
    <col min="3" max="3" width="10" style="33" customWidth="1"/>
    <col min="4" max="5" width="9.5" style="33"/>
    <col min="6" max="6" width="15.75" style="33" bestFit="1" customWidth="1"/>
    <col min="7" max="7" width="19" style="33" customWidth="1"/>
    <col min="8" max="8" width="17.25" style="33" customWidth="1"/>
    <col min="9" max="16384" width="9.5" style="33"/>
  </cols>
  <sheetData>
    <row r="1" spans="1:10" s="31" customFormat="1" ht="45.75" customHeight="1" x14ac:dyDescent="0.2">
      <c r="A1" s="92" t="s">
        <v>0</v>
      </c>
      <c r="B1" s="93"/>
      <c r="C1" s="93"/>
      <c r="D1" s="93"/>
      <c r="E1" s="93"/>
      <c r="F1" s="93"/>
      <c r="G1" s="93"/>
      <c r="H1" s="94"/>
    </row>
    <row r="2" spans="1:10" ht="19.5" customHeight="1" x14ac:dyDescent="0.2">
      <c r="A2" s="110" t="s">
        <v>40</v>
      </c>
      <c r="B2" s="111"/>
      <c r="C2" s="111"/>
      <c r="D2" s="112"/>
      <c r="E2" s="112"/>
      <c r="F2" s="113"/>
      <c r="G2" s="8" t="s">
        <v>3</v>
      </c>
      <c r="H2" s="77">
        <v>45200</v>
      </c>
      <c r="J2" s="34">
        <f>MONTH(H2)</f>
        <v>10</v>
      </c>
    </row>
    <row r="3" spans="1:10" ht="19.5" customHeight="1" x14ac:dyDescent="0.2">
      <c r="A3" s="9" t="s">
        <v>4</v>
      </c>
      <c r="B3" s="10"/>
      <c r="C3" s="10"/>
      <c r="D3" s="112" t="s">
        <v>41</v>
      </c>
      <c r="E3" s="112"/>
      <c r="F3" s="113"/>
      <c r="G3" s="11" t="s">
        <v>6</v>
      </c>
      <c r="H3" s="78" t="s">
        <v>42</v>
      </c>
      <c r="J3" s="34">
        <f>YEAR(H2)</f>
        <v>2023</v>
      </c>
    </row>
    <row r="4" spans="1:10" ht="19.5" customHeight="1" x14ac:dyDescent="0.2">
      <c r="A4" s="9" t="s">
        <v>8</v>
      </c>
      <c r="B4" s="10"/>
      <c r="C4" s="10"/>
      <c r="D4" s="114"/>
      <c r="E4" s="114"/>
      <c r="F4" s="115"/>
      <c r="G4" s="11" t="s">
        <v>43</v>
      </c>
      <c r="H4" s="79"/>
    </row>
    <row r="5" spans="1:10" ht="19.5" customHeight="1" x14ac:dyDescent="0.2">
      <c r="A5" s="9" t="s">
        <v>10</v>
      </c>
      <c r="B5" s="10"/>
      <c r="C5" s="10"/>
      <c r="D5" s="112"/>
      <c r="E5" s="112"/>
      <c r="F5" s="113"/>
      <c r="G5" s="11" t="s">
        <v>12</v>
      </c>
      <c r="H5" s="80"/>
    </row>
    <row r="6" spans="1:10" ht="19.5" customHeight="1" thickBot="1" x14ac:dyDescent="0.25">
      <c r="A6" s="12" t="s">
        <v>14</v>
      </c>
      <c r="B6" s="13"/>
      <c r="C6" s="13"/>
      <c r="D6" s="101"/>
      <c r="E6" s="101"/>
      <c r="F6" s="101"/>
      <c r="G6" s="82"/>
      <c r="H6" s="81"/>
    </row>
    <row r="7" spans="1:10" s="31" customFormat="1" ht="19.5" customHeight="1" x14ac:dyDescent="0.2">
      <c r="A7" s="14" t="s">
        <v>16</v>
      </c>
      <c r="B7" s="15"/>
      <c r="C7" s="16" t="s">
        <v>17</v>
      </c>
      <c r="D7" s="16" t="s">
        <v>18</v>
      </c>
      <c r="E7" s="16" t="s">
        <v>19</v>
      </c>
      <c r="F7" s="16" t="s">
        <v>44</v>
      </c>
      <c r="G7" s="16" t="s">
        <v>21</v>
      </c>
      <c r="H7" s="17" t="s">
        <v>22</v>
      </c>
    </row>
    <row r="8" spans="1:10" s="31" customFormat="1" ht="19.5" customHeight="1" x14ac:dyDescent="0.2">
      <c r="A8" s="9" t="s">
        <v>23</v>
      </c>
      <c r="B8" s="10"/>
      <c r="C8" s="10"/>
      <c r="D8" s="10"/>
      <c r="E8" s="41"/>
      <c r="F8" s="42"/>
      <c r="G8" s="43"/>
      <c r="H8" s="44"/>
    </row>
    <row r="9" spans="1:10" x14ac:dyDescent="0.2">
      <c r="A9" s="75">
        <f t="shared" ref="A9:A39" si="0">IFERROR(DATEVALUE(B9&amp;"."&amp;$J$2&amp;"."&amp;$J$3),"-")</f>
        <v>45200</v>
      </c>
      <c r="B9" s="46">
        <v>1</v>
      </c>
      <c r="C9" s="18"/>
      <c r="D9" s="18"/>
      <c r="E9" s="18"/>
      <c r="F9" s="19" t="str">
        <f>IF(D9="","",((D9-C9-E9)*24))</f>
        <v/>
      </c>
      <c r="G9" s="20"/>
      <c r="H9" s="21"/>
    </row>
    <row r="10" spans="1:10" x14ac:dyDescent="0.2">
      <c r="A10" s="75">
        <f t="shared" si="0"/>
        <v>45201</v>
      </c>
      <c r="B10" s="46">
        <v>2</v>
      </c>
      <c r="C10" s="22"/>
      <c r="D10" s="22"/>
      <c r="E10" s="22"/>
      <c r="F10" s="19" t="str">
        <f t="shared" ref="F10:F39" si="1">IF(D10="","",((D10-C10-E10)*24))</f>
        <v/>
      </c>
      <c r="G10" s="23"/>
      <c r="H10" s="24"/>
    </row>
    <row r="11" spans="1:10" x14ac:dyDescent="0.2">
      <c r="A11" s="75">
        <f t="shared" si="0"/>
        <v>45202</v>
      </c>
      <c r="B11" s="46">
        <v>3</v>
      </c>
      <c r="C11" s="22"/>
      <c r="D11" s="22"/>
      <c r="E11" s="22"/>
      <c r="F11" s="19" t="str">
        <f t="shared" si="1"/>
        <v/>
      </c>
      <c r="G11" s="25"/>
      <c r="H11" s="24"/>
    </row>
    <row r="12" spans="1:10" x14ac:dyDescent="0.2">
      <c r="A12" s="75">
        <f t="shared" si="0"/>
        <v>45203</v>
      </c>
      <c r="B12" s="46">
        <v>4</v>
      </c>
      <c r="C12" s="22"/>
      <c r="D12" s="22"/>
      <c r="E12" s="22"/>
      <c r="F12" s="19" t="str">
        <f t="shared" si="1"/>
        <v/>
      </c>
      <c r="G12" s="23"/>
      <c r="H12" s="24"/>
    </row>
    <row r="13" spans="1:10" x14ac:dyDescent="0.2">
      <c r="A13" s="75">
        <f t="shared" si="0"/>
        <v>45204</v>
      </c>
      <c r="B13" s="46">
        <v>5</v>
      </c>
      <c r="C13" s="22"/>
      <c r="D13" s="22"/>
      <c r="E13" s="22"/>
      <c r="F13" s="19" t="str">
        <f t="shared" si="1"/>
        <v/>
      </c>
      <c r="G13" s="25"/>
      <c r="H13" s="24"/>
    </row>
    <row r="14" spans="1:10" x14ac:dyDescent="0.2">
      <c r="A14" s="75">
        <f t="shared" si="0"/>
        <v>45205</v>
      </c>
      <c r="B14" s="46">
        <v>6</v>
      </c>
      <c r="C14" s="22"/>
      <c r="D14" s="22"/>
      <c r="E14" s="22"/>
      <c r="F14" s="19" t="str">
        <f t="shared" si="1"/>
        <v/>
      </c>
      <c r="G14" s="23"/>
      <c r="H14" s="24"/>
    </row>
    <row r="15" spans="1:10" x14ac:dyDescent="0.2">
      <c r="A15" s="75">
        <f t="shared" si="0"/>
        <v>45206</v>
      </c>
      <c r="B15" s="46">
        <v>7</v>
      </c>
      <c r="C15" s="22"/>
      <c r="D15" s="22"/>
      <c r="E15" s="22"/>
      <c r="F15" s="19" t="str">
        <f t="shared" si="1"/>
        <v/>
      </c>
      <c r="G15" s="25"/>
      <c r="H15" s="24"/>
    </row>
    <row r="16" spans="1:10" x14ac:dyDescent="0.2">
      <c r="A16" s="75">
        <f t="shared" si="0"/>
        <v>45207</v>
      </c>
      <c r="B16" s="46">
        <v>8</v>
      </c>
      <c r="C16" s="22"/>
      <c r="D16" s="22"/>
      <c r="E16" s="22"/>
      <c r="F16" s="19" t="str">
        <f t="shared" si="1"/>
        <v/>
      </c>
      <c r="G16" s="23"/>
      <c r="H16" s="24"/>
    </row>
    <row r="17" spans="1:8" x14ac:dyDescent="0.2">
      <c r="A17" s="75">
        <f t="shared" si="0"/>
        <v>45208</v>
      </c>
      <c r="B17" s="46">
        <v>9</v>
      </c>
      <c r="C17" s="22"/>
      <c r="D17" s="22"/>
      <c r="E17" s="22"/>
      <c r="F17" s="19" t="str">
        <f t="shared" si="1"/>
        <v/>
      </c>
      <c r="G17" s="25"/>
      <c r="H17" s="24"/>
    </row>
    <row r="18" spans="1:8" x14ac:dyDescent="0.2">
      <c r="A18" s="75">
        <f t="shared" si="0"/>
        <v>45209</v>
      </c>
      <c r="B18" s="46">
        <v>10</v>
      </c>
      <c r="C18" s="22"/>
      <c r="D18" s="22"/>
      <c r="E18" s="22"/>
      <c r="F18" s="19" t="str">
        <f t="shared" si="1"/>
        <v/>
      </c>
      <c r="G18" s="23"/>
      <c r="H18" s="24"/>
    </row>
    <row r="19" spans="1:8" x14ac:dyDescent="0.2">
      <c r="A19" s="75">
        <f t="shared" si="0"/>
        <v>45210</v>
      </c>
      <c r="B19" s="46">
        <v>11</v>
      </c>
      <c r="C19" s="22"/>
      <c r="D19" s="22"/>
      <c r="E19" s="22"/>
      <c r="F19" s="19" t="str">
        <f t="shared" si="1"/>
        <v/>
      </c>
      <c r="G19" s="25"/>
      <c r="H19" s="24"/>
    </row>
    <row r="20" spans="1:8" x14ac:dyDescent="0.2">
      <c r="A20" s="75">
        <f t="shared" si="0"/>
        <v>45211</v>
      </c>
      <c r="B20" s="46">
        <v>12</v>
      </c>
      <c r="C20" s="22"/>
      <c r="D20" s="22"/>
      <c r="E20" s="22"/>
      <c r="F20" s="19" t="str">
        <f t="shared" si="1"/>
        <v/>
      </c>
      <c r="G20" s="23"/>
      <c r="H20" s="24"/>
    </row>
    <row r="21" spans="1:8" x14ac:dyDescent="0.2">
      <c r="A21" s="75">
        <f t="shared" si="0"/>
        <v>45212</v>
      </c>
      <c r="B21" s="46">
        <v>13</v>
      </c>
      <c r="C21" s="22"/>
      <c r="D21" s="22"/>
      <c r="E21" s="22"/>
      <c r="F21" s="19" t="str">
        <f t="shared" si="1"/>
        <v/>
      </c>
      <c r="G21" s="25"/>
      <c r="H21" s="24"/>
    </row>
    <row r="22" spans="1:8" x14ac:dyDescent="0.2">
      <c r="A22" s="75">
        <f t="shared" si="0"/>
        <v>45213</v>
      </c>
      <c r="B22" s="46">
        <v>14</v>
      </c>
      <c r="C22" s="22"/>
      <c r="D22" s="22"/>
      <c r="E22" s="22"/>
      <c r="F22" s="19" t="str">
        <f t="shared" si="1"/>
        <v/>
      </c>
      <c r="G22" s="23"/>
      <c r="H22" s="24"/>
    </row>
    <row r="23" spans="1:8" x14ac:dyDescent="0.2">
      <c r="A23" s="75">
        <f t="shared" si="0"/>
        <v>45214</v>
      </c>
      <c r="B23" s="46">
        <v>15</v>
      </c>
      <c r="C23" s="22"/>
      <c r="D23" s="22"/>
      <c r="E23" s="22"/>
      <c r="F23" s="19" t="str">
        <f t="shared" si="1"/>
        <v/>
      </c>
      <c r="G23" s="25"/>
      <c r="H23" s="24"/>
    </row>
    <row r="24" spans="1:8" x14ac:dyDescent="0.2">
      <c r="A24" s="75">
        <f t="shared" si="0"/>
        <v>45215</v>
      </c>
      <c r="B24" s="46">
        <v>16</v>
      </c>
      <c r="C24" s="22"/>
      <c r="D24" s="22"/>
      <c r="E24" s="22"/>
      <c r="F24" s="19" t="str">
        <f t="shared" si="1"/>
        <v/>
      </c>
      <c r="G24" s="23"/>
      <c r="H24" s="24"/>
    </row>
    <row r="25" spans="1:8" x14ac:dyDescent="0.2">
      <c r="A25" s="75">
        <f t="shared" si="0"/>
        <v>45216</v>
      </c>
      <c r="B25" s="46">
        <v>17</v>
      </c>
      <c r="C25" s="22"/>
      <c r="D25" s="22"/>
      <c r="E25" s="22"/>
      <c r="F25" s="19" t="str">
        <f t="shared" si="1"/>
        <v/>
      </c>
      <c r="G25" s="25"/>
      <c r="H25" s="24"/>
    </row>
    <row r="26" spans="1:8" x14ac:dyDescent="0.2">
      <c r="A26" s="75">
        <f t="shared" si="0"/>
        <v>45217</v>
      </c>
      <c r="B26" s="46">
        <v>18</v>
      </c>
      <c r="C26" s="22"/>
      <c r="D26" s="22"/>
      <c r="E26" s="22"/>
      <c r="F26" s="19" t="str">
        <f t="shared" si="1"/>
        <v/>
      </c>
      <c r="G26" s="23"/>
      <c r="H26" s="24"/>
    </row>
    <row r="27" spans="1:8" x14ac:dyDescent="0.2">
      <c r="A27" s="75">
        <f t="shared" si="0"/>
        <v>45218</v>
      </c>
      <c r="B27" s="46">
        <v>19</v>
      </c>
      <c r="C27" s="22"/>
      <c r="D27" s="22"/>
      <c r="E27" s="22"/>
      <c r="F27" s="19" t="str">
        <f t="shared" si="1"/>
        <v/>
      </c>
      <c r="G27" s="25"/>
      <c r="H27" s="24"/>
    </row>
    <row r="28" spans="1:8" x14ac:dyDescent="0.2">
      <c r="A28" s="75">
        <f t="shared" si="0"/>
        <v>45219</v>
      </c>
      <c r="B28" s="46">
        <v>20</v>
      </c>
      <c r="C28" s="22"/>
      <c r="D28" s="22"/>
      <c r="E28" s="22"/>
      <c r="F28" s="19" t="str">
        <f t="shared" si="1"/>
        <v/>
      </c>
      <c r="G28" s="23"/>
      <c r="H28" s="24"/>
    </row>
    <row r="29" spans="1:8" x14ac:dyDescent="0.2">
      <c r="A29" s="75">
        <f t="shared" si="0"/>
        <v>45220</v>
      </c>
      <c r="B29" s="46">
        <v>21</v>
      </c>
      <c r="C29" s="22"/>
      <c r="D29" s="22"/>
      <c r="E29" s="22"/>
      <c r="F29" s="19" t="str">
        <f t="shared" si="1"/>
        <v/>
      </c>
      <c r="G29" s="25"/>
      <c r="H29" s="24"/>
    </row>
    <row r="30" spans="1:8" x14ac:dyDescent="0.2">
      <c r="A30" s="75">
        <f t="shared" si="0"/>
        <v>45221</v>
      </c>
      <c r="B30" s="46">
        <v>22</v>
      </c>
      <c r="C30" s="22"/>
      <c r="D30" s="22"/>
      <c r="E30" s="22"/>
      <c r="F30" s="19" t="str">
        <f t="shared" si="1"/>
        <v/>
      </c>
      <c r="G30" s="23"/>
      <c r="H30" s="24"/>
    </row>
    <row r="31" spans="1:8" x14ac:dyDescent="0.2">
      <c r="A31" s="75">
        <f t="shared" si="0"/>
        <v>45222</v>
      </c>
      <c r="B31" s="46">
        <v>23</v>
      </c>
      <c r="C31" s="22"/>
      <c r="D31" s="22"/>
      <c r="E31" s="22"/>
      <c r="F31" s="19" t="str">
        <f t="shared" si="1"/>
        <v/>
      </c>
      <c r="G31" s="25"/>
      <c r="H31" s="24"/>
    </row>
    <row r="32" spans="1:8" x14ac:dyDescent="0.2">
      <c r="A32" s="75">
        <f t="shared" si="0"/>
        <v>45223</v>
      </c>
      <c r="B32" s="46">
        <v>24</v>
      </c>
      <c r="C32" s="22"/>
      <c r="D32" s="22"/>
      <c r="E32" s="22"/>
      <c r="F32" s="19" t="str">
        <f t="shared" si="1"/>
        <v/>
      </c>
      <c r="G32" s="23"/>
      <c r="H32" s="24"/>
    </row>
    <row r="33" spans="1:8" x14ac:dyDescent="0.2">
      <c r="A33" s="75">
        <f t="shared" si="0"/>
        <v>45224</v>
      </c>
      <c r="B33" s="46">
        <v>25</v>
      </c>
      <c r="C33" s="22"/>
      <c r="D33" s="22"/>
      <c r="E33" s="22"/>
      <c r="F33" s="19" t="str">
        <f t="shared" si="1"/>
        <v/>
      </c>
      <c r="G33" s="25"/>
      <c r="H33" s="24"/>
    </row>
    <row r="34" spans="1:8" x14ac:dyDescent="0.2">
      <c r="A34" s="75">
        <f t="shared" si="0"/>
        <v>45225</v>
      </c>
      <c r="B34" s="46">
        <v>26</v>
      </c>
      <c r="C34" s="22"/>
      <c r="D34" s="22"/>
      <c r="E34" s="22"/>
      <c r="F34" s="19" t="str">
        <f t="shared" si="1"/>
        <v/>
      </c>
      <c r="G34" s="23"/>
      <c r="H34" s="24"/>
    </row>
    <row r="35" spans="1:8" x14ac:dyDescent="0.2">
      <c r="A35" s="75">
        <f t="shared" si="0"/>
        <v>45226</v>
      </c>
      <c r="B35" s="46">
        <v>27</v>
      </c>
      <c r="C35" s="22"/>
      <c r="D35" s="22"/>
      <c r="E35" s="22"/>
      <c r="F35" s="19" t="str">
        <f t="shared" si="1"/>
        <v/>
      </c>
      <c r="G35" s="25"/>
      <c r="H35" s="24"/>
    </row>
    <row r="36" spans="1:8" x14ac:dyDescent="0.2">
      <c r="A36" s="75">
        <f t="shared" si="0"/>
        <v>45227</v>
      </c>
      <c r="B36" s="46">
        <v>28</v>
      </c>
      <c r="C36" s="22"/>
      <c r="D36" s="22"/>
      <c r="E36" s="22"/>
      <c r="F36" s="19" t="str">
        <f t="shared" si="1"/>
        <v/>
      </c>
      <c r="G36" s="23"/>
      <c r="H36" s="24"/>
    </row>
    <row r="37" spans="1:8" x14ac:dyDescent="0.2">
      <c r="A37" s="75">
        <f t="shared" si="0"/>
        <v>45228</v>
      </c>
      <c r="B37" s="46">
        <v>29</v>
      </c>
      <c r="C37" s="22"/>
      <c r="D37" s="22"/>
      <c r="E37" s="22"/>
      <c r="F37" s="19" t="str">
        <f t="shared" si="1"/>
        <v/>
      </c>
      <c r="G37" s="25"/>
      <c r="H37" s="24"/>
    </row>
    <row r="38" spans="1:8" x14ac:dyDescent="0.2">
      <c r="A38" s="75">
        <f t="shared" si="0"/>
        <v>45229</v>
      </c>
      <c r="B38" s="46">
        <v>30</v>
      </c>
      <c r="C38" s="22"/>
      <c r="D38" s="22"/>
      <c r="E38" s="22"/>
      <c r="F38" s="19" t="str">
        <f t="shared" si="1"/>
        <v/>
      </c>
      <c r="G38" s="23"/>
      <c r="H38" s="24"/>
    </row>
    <row r="39" spans="1:8" ht="13.5" thickBot="1" x14ac:dyDescent="0.25">
      <c r="A39" s="76">
        <f t="shared" si="0"/>
        <v>45230</v>
      </c>
      <c r="B39" s="55">
        <v>31</v>
      </c>
      <c r="C39" s="26"/>
      <c r="D39" s="27"/>
      <c r="E39" s="27"/>
      <c r="F39" s="19" t="str">
        <f t="shared" si="1"/>
        <v/>
      </c>
      <c r="G39" s="28"/>
      <c r="H39" s="29"/>
    </row>
    <row r="40" spans="1:8" ht="18.75" customHeight="1" thickBot="1" x14ac:dyDescent="0.25">
      <c r="A40" s="60" t="s">
        <v>25</v>
      </c>
      <c r="B40" s="31"/>
      <c r="F40" s="4">
        <f>SUM(F9:F39,F8)</f>
        <v>0</v>
      </c>
      <c r="G40" s="61"/>
      <c r="H40" s="62"/>
    </row>
    <row r="41" spans="1:8" ht="18.75" customHeight="1" thickBot="1" x14ac:dyDescent="0.25">
      <c r="A41" s="60" t="s">
        <v>26</v>
      </c>
      <c r="B41" s="31"/>
      <c r="C41" s="31"/>
      <c r="F41" s="30">
        <f>D4</f>
        <v>0</v>
      </c>
      <c r="G41" s="61"/>
      <c r="H41" s="62"/>
    </row>
    <row r="42" spans="1:8" ht="18.75" customHeight="1" thickBot="1" x14ac:dyDescent="0.25">
      <c r="A42" s="60" t="s">
        <v>27</v>
      </c>
      <c r="B42" s="31"/>
      <c r="C42" s="31"/>
      <c r="F42" s="5">
        <f>IF(F40&gt;F41,F40,F40)</f>
        <v>0</v>
      </c>
      <c r="H42" s="6"/>
    </row>
    <row r="43" spans="1:8" ht="18.75" customHeight="1" thickBot="1" x14ac:dyDescent="0.25">
      <c r="A43" s="60" t="s">
        <v>45</v>
      </c>
      <c r="B43" s="31"/>
      <c r="C43" s="31"/>
      <c r="F43" s="7">
        <f>IF(F41&gt;=F40,F40-F41,F40-F41)</f>
        <v>0</v>
      </c>
      <c r="H43" s="6"/>
    </row>
    <row r="44" spans="1:8" x14ac:dyDescent="0.2">
      <c r="A44" s="63"/>
      <c r="B44" s="33"/>
      <c r="H44" s="64"/>
    </row>
    <row r="45" spans="1:8" x14ac:dyDescent="0.2">
      <c r="A45" s="63"/>
      <c r="B45" s="33"/>
      <c r="G45" s="99">
        <f ca="1">TODAY()</f>
        <v>45534</v>
      </c>
      <c r="H45" s="100"/>
    </row>
    <row r="46" spans="1:8" x14ac:dyDescent="0.2">
      <c r="A46" s="63"/>
      <c r="G46" s="66" t="s">
        <v>16</v>
      </c>
      <c r="H46" s="67"/>
    </row>
    <row r="47" spans="1:8" x14ac:dyDescent="0.2">
      <c r="A47" s="63"/>
      <c r="B47" s="33"/>
      <c r="H47" s="67"/>
    </row>
    <row r="48" spans="1:8" x14ac:dyDescent="0.2">
      <c r="A48" s="68" t="s">
        <v>29</v>
      </c>
      <c r="B48" s="33"/>
      <c r="G48" s="102"/>
      <c r="H48" s="103"/>
    </row>
    <row r="49" spans="1:8" x14ac:dyDescent="0.2">
      <c r="A49" s="69" t="s">
        <v>30</v>
      </c>
      <c r="B49" s="33"/>
      <c r="G49" s="104"/>
      <c r="H49" s="105"/>
    </row>
    <row r="50" spans="1:8" x14ac:dyDescent="0.2">
      <c r="A50" s="63"/>
      <c r="B50" s="33"/>
      <c r="G50" s="66" t="s">
        <v>31</v>
      </c>
      <c r="H50" s="67"/>
    </row>
    <row r="51" spans="1:8" x14ac:dyDescent="0.2">
      <c r="A51" s="68" t="s">
        <v>32</v>
      </c>
      <c r="B51" s="33"/>
      <c r="H51" s="64"/>
    </row>
    <row r="52" spans="1:8" x14ac:dyDescent="0.2">
      <c r="A52" s="69" t="s">
        <v>33</v>
      </c>
      <c r="B52" s="33"/>
      <c r="C52" s="70" t="s">
        <v>46</v>
      </c>
      <c r="G52" s="106"/>
      <c r="H52" s="107"/>
    </row>
    <row r="53" spans="1:8" x14ac:dyDescent="0.2">
      <c r="A53" s="69" t="s">
        <v>24</v>
      </c>
      <c r="B53" s="33"/>
      <c r="C53" s="70" t="s">
        <v>47</v>
      </c>
      <c r="G53" s="108"/>
      <c r="H53" s="109"/>
    </row>
    <row r="54" spans="1:8" x14ac:dyDescent="0.2">
      <c r="A54" s="69" t="s">
        <v>36</v>
      </c>
      <c r="B54" s="33"/>
      <c r="C54" s="70" t="s">
        <v>37</v>
      </c>
      <c r="G54" s="66" t="s">
        <v>38</v>
      </c>
      <c r="H54" s="67"/>
    </row>
    <row r="55" spans="1:8" ht="13.5" thickBot="1" x14ac:dyDescent="0.25">
      <c r="A55" s="71"/>
      <c r="B55" s="72"/>
      <c r="C55" s="73"/>
      <c r="D55" s="73"/>
      <c r="E55" s="73"/>
      <c r="F55" s="73"/>
      <c r="G55" s="73"/>
      <c r="H55" s="74"/>
    </row>
  </sheetData>
  <sheetProtection algorithmName="SHA-512" hashValue="7x28ZPGhAqObMg48N6LNJ4N669LlYpVqtDj65UQpT8Nr4d9CYZ9vFglU0v/KS1D7MAVqyOlJxuxxp05xpBol6Q==" saltValue="zM4UlFFv56xHM2+wEmR5HQ==" spinCount="100000" sheet="1" objects="1" scenarios="1" selectLockedCells="1"/>
  <protectedRanges>
    <protectedRange algorithmName="SHA-512" hashValue="OuJHx3XR25wnxYOpTCSvncAEq7rGYO+aTVnvMaHs5Dshz4pJj7cWrntMVlXIeCdKHogPuLXjr61reL5smFFejQ==" saltValue="jcZNP3L1D8qORVCRC0PAoA==" spinCount="100000" sqref="A9:A39" name="Bereich 3"/>
    <protectedRange algorithmName="SHA-512" hashValue="hrwaadcRFCMPe6uMunqU7CVKqaPxCxqF1zSf2vem+oxG3fIN0v87yarT5NgQuwvS/TnciyeBTc1kl+6hkCR7ew==" saltValue="ZQiTrZnlCiLzx4FCq4Hfkg==" spinCount="100000" sqref="F9:F43" name="Bereich 2"/>
    <protectedRange algorithmName="SHA-512" hashValue="ocR2RscmOVjBlah6Id+ntjTzrSIEBjjYB3MswqVYVz6HFdh2bej2F8Bosyrul6XS5/pywODGUc+hoNU08kpOTg==" saltValue="z0/fZGDolONaTkhxKpEmCw==" spinCount="100000" sqref="A2:C6 G2:G5" name="Bereich 1"/>
  </protectedRanges>
  <mergeCells count="10">
    <mergeCell ref="D6:F6"/>
    <mergeCell ref="G45:H45"/>
    <mergeCell ref="G48:H49"/>
    <mergeCell ref="G52:H53"/>
    <mergeCell ref="A1:H1"/>
    <mergeCell ref="A2:C2"/>
    <mergeCell ref="D2:F2"/>
    <mergeCell ref="D3:F3"/>
    <mergeCell ref="D4:F4"/>
    <mergeCell ref="D5:F5"/>
  </mergeCells>
  <conditionalFormatting sqref="A9:A39">
    <cfRule type="expression" dxfId="1" priority="1">
      <formula>WEEKDAY(A10,2)&lt;2</formula>
    </cfRule>
    <cfRule type="expression" dxfId="0" priority="2">
      <formula>WEEKDAY(A9,2)&gt;5</formula>
    </cfRule>
  </conditionalFormatting>
  <pageMargins left="0.7" right="0.7" top="0.78740157499999996" bottom="0.78740157499999996"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Example</vt:lpstr>
      <vt:lpstr>Fill in English</vt:lpstr>
      <vt:lpstr>'Fill in English'!Druckbereich</vt:lpstr>
    </vt:vector>
  </TitlesOfParts>
  <Company>Bauhaus-Universitaet Weimar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Thiele</dc:creator>
  <cp:lastModifiedBy>Kathleen Thiele</cp:lastModifiedBy>
  <cp:lastPrinted>2023-11-09T07:47:11Z</cp:lastPrinted>
  <dcterms:created xsi:type="dcterms:W3CDTF">2023-08-08T06:34:17Z</dcterms:created>
  <dcterms:modified xsi:type="dcterms:W3CDTF">2024-08-30T08:03:54Z</dcterms:modified>
</cp:coreProperties>
</file>